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80" windowWidth="19230" windowHeight="7515" activeTab="1"/>
  </bookViews>
  <sheets>
    <sheet name="Бюджет " sheetId="1" r:id="rId1"/>
    <sheet name="Отчет о достигнутых показателях" sheetId="2" r:id="rId2"/>
  </sheets>
  <definedNames>
    <definedName name="Excel_BuiltIn_Print_Area_5" localSheetId="0">#REF!</definedName>
    <definedName name="Excel_BuiltIn_Print_Area_5" localSheetId="1">#REF!</definedName>
    <definedName name="Excel_BuiltIn_Print_Area_5">#REF!</definedName>
    <definedName name="Е14" localSheetId="0">#REF!</definedName>
    <definedName name="Е14" localSheetId="1">#REF!</definedName>
    <definedName name="Е14">#REF!</definedName>
    <definedName name="Е14_1" localSheetId="0">#REF!</definedName>
    <definedName name="Е14_1" localSheetId="1">#REF!</definedName>
    <definedName name="Е14_1">#REF!</definedName>
    <definedName name="Е14_2" localSheetId="0">#REF!</definedName>
    <definedName name="Е14_2" localSheetId="1">#REF!</definedName>
    <definedName name="Е14_2">#REF!</definedName>
    <definedName name="Е14_3" localSheetId="0">#REF!</definedName>
    <definedName name="Е14_3" localSheetId="1">#REF!</definedName>
    <definedName name="Е14_3">#REF!</definedName>
  </definedNames>
  <calcPr fullCalcOnLoad="1"/>
</workbook>
</file>

<file path=xl/sharedStrings.xml><?xml version="1.0" encoding="utf-8"?>
<sst xmlns="http://schemas.openxmlformats.org/spreadsheetml/2006/main" count="2383" uniqueCount="368">
  <si>
    <t/>
  </si>
  <si>
    <t>Отчет о достигнутых значениях целевых показателей государственной программы
по состоянию на 1 января 2016 г.</t>
  </si>
  <si>
    <t>Наименование государственной программы: Развитие сельского хозяйства и регулирование рынков сельскохозяйственной продукции, сырья и продовольствия</t>
  </si>
  <si>
    <t>Администратор государственной программы: Министерство сельского хозяйства Республики Алтай</t>
  </si>
  <si>
    <t>№ п/п</t>
  </si>
  <si>
    <t>Наименование целевого показателя</t>
  </si>
  <si>
    <t>Единица измерения</t>
  </si>
  <si>
    <t>Значения целевых показателей</t>
  </si>
  <si>
    <t>абсолютное отклонение</t>
  </si>
  <si>
    <t>относительное отклонение, %</t>
  </si>
  <si>
    <t>Обоснование отклонений значений целевого показателя на конец отчетного периода</t>
  </si>
  <si>
    <t>план на текущий год</t>
  </si>
  <si>
    <t>значение на конец отчетного периода</t>
  </si>
  <si>
    <t>Государственная программа Развитие сельского хозяйства и регулирование рынков сельскохозяйственной продукции, сырья и продовольствия</t>
  </si>
  <si>
    <t>Индекс производства продукции сельского хозяйства в хозяйствах всех категорий (в сопоставимых ценах)</t>
  </si>
  <si>
    <t>% к пред.году</t>
  </si>
  <si>
    <t>Индекс физического объема инвестиций в основной капитал сельского хозяйства (в сопоставимых ценах)</t>
  </si>
  <si>
    <t>Рентабельность сельскохозяйственных организаций</t>
  </si>
  <si>
    <t>%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</si>
  <si>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</si>
  <si>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руб</t>
  </si>
  <si>
    <t>8982,5</t>
  </si>
  <si>
    <t>Количество высокопроизводительных рабочих мест</t>
  </si>
  <si>
    <t>тыс. единиц</t>
  </si>
  <si>
    <t>АВЦП 1 Повышение эффективности государственного управления на базе Министерства сельского хозяйства Республики Алтай на 2013-2015 годы</t>
  </si>
  <si>
    <t>Доля финансовой обеспеченности Министерства сельского хозяйства Республики Алтай</t>
  </si>
  <si>
    <t>100</t>
  </si>
  <si>
    <t>ед.</t>
  </si>
  <si>
    <t>АВЦП 1 Повышение эффективности государственного управления в Комитете ветеринарии с Госветинспекцией Республики Алтай на 2015 год</t>
  </si>
  <si>
    <t>Доля финансовой обеспеченности Комитета ветеринарии с Госветинспекцией РА</t>
  </si>
  <si>
    <t>Подпрограмма ГП "Развитие растениеводства"</t>
  </si>
  <si>
    <t>Индекс производства продукции растениеводства (в сопоставимых ценах)</t>
  </si>
  <si>
    <t>тыс. тонн</t>
  </si>
  <si>
    <t>Подпрограмма ГП "Развитие животноводства и переработки продукции животноводства"</t>
  </si>
  <si>
    <t>Индекс производства продукции животноводства (в сопоставимых ценах)</t>
  </si>
  <si>
    <t>Количество отловленных безнадзорных животных и их транспортировка</t>
  </si>
  <si>
    <t>голов</t>
  </si>
  <si>
    <t>Количество безнадзорных животных, подлежащих учету и содержанию</t>
  </si>
  <si>
    <t>Количество безнадзорных животных, подлежащих  стерилизации</t>
  </si>
  <si>
    <t>Количество умерщвленных  животных</t>
  </si>
  <si>
    <t>Количество  утилизированных умерших   животных</t>
  </si>
  <si>
    <t>Подпрограмма ГП  "Поддержка малых форм хозяйствования"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</si>
  <si>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</t>
  </si>
  <si>
    <t>Количество сельскохозяйственных потребительских кооперативов, развивших свою материально-техническую базу с помощью государственной поддержки</t>
  </si>
  <si>
    <t>Количество построенных или реконструированных семейных животноводческих ферм</t>
  </si>
  <si>
    <t>млн.руб.</t>
  </si>
  <si>
    <t>Подпрограмма ГП "Техническая и технологическая модернизация"</t>
  </si>
  <si>
    <t>Энергообеспеченность сельскохозяйственных организаций на 100 га посевной площади</t>
  </si>
  <si>
    <t>л. с</t>
  </si>
  <si>
    <t>Подпрограмма ГП 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</t>
  </si>
  <si>
    <t>Объем реализованной на ярмарках и выставках сельхозпродукции</t>
  </si>
  <si>
    <t>Число трудоустроенных в агропромышленном комплексе Республики Алтай выпускников высших учебных заведений</t>
  </si>
  <si>
    <t>Подпрограмма ГП  "Устойчивое развитие сельских территорий"</t>
  </si>
  <si>
    <t>Вввод (приобретение) жилья для граждан, проживающих в сельской местности</t>
  </si>
  <si>
    <t>тыс. кв.м.</t>
  </si>
  <si>
    <t>в том числе для молодых семей и молодых специалистов на селе</t>
  </si>
  <si>
    <t>Ввод в действие распределительных газовых сетей</t>
  </si>
  <si>
    <t>км.</t>
  </si>
  <si>
    <t>Уровень газификации домов (квартир) в сельской местности сетевым газом</t>
  </si>
  <si>
    <t>Вввод в действие локальных водопроводов</t>
  </si>
  <si>
    <t>Обеспеченность сельского населения питьевой водой</t>
  </si>
  <si>
    <t>Количество реализованных местных инициатив граждан, проживающих в сельской местности, получивших грантовую поддержку</t>
  </si>
  <si>
    <t>Ввод в действие общеобразовательных организаций в сельской местности</t>
  </si>
  <si>
    <t>ученических мест</t>
  </si>
  <si>
    <t>Ввод в действие фельдшерско-акушерских пунктов или офисов врачей общей практики в сельской местности</t>
  </si>
  <si>
    <t>Ввод в действие учреждений культурно-досугового типа в сельской местности</t>
  </si>
  <si>
    <t>Ввод в действие плоскостных спортивных сооружений в сельской местности</t>
  </si>
  <si>
    <t>Ввод в действие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</si>
  <si>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Подпрограмма ГП "Развитие мелиорации"</t>
  </si>
  <si>
    <t>Прирост объема производства продукции растениеводства на землях сельскохозяйственного назначения</t>
  </si>
  <si>
    <t>Подпрограмма ГП "Развитие рыбохозяйственного комплекса"</t>
  </si>
  <si>
    <t xml:space="preserve">Объем вылова выращенной товарной рыбы </t>
  </si>
  <si>
    <t>тонн</t>
  </si>
  <si>
    <t>Подпрограмма ГП "Развитие семенного картофелеводства, овощеводства открытого и защищенного грунта"</t>
  </si>
  <si>
    <t>Валовый сбор картофеля в сельскохозяйственных организациях, крестьянских (фермерских) хозяйствах, включая индивидуальных предпринимателей</t>
  </si>
  <si>
    <t>Валовый сбор овощей открытого грунта в сельскохозяйственных организациях, крестьянских (фермерских) хозяйствах, включая индивидуальных предпринимателей</t>
  </si>
  <si>
    <t>Отчет о расходах на реализацию целей государственной программы за счет всех источников финансирования</t>
  </si>
  <si>
    <t>по состоянию на</t>
  </si>
  <si>
    <t>01.01.2016 г.</t>
  </si>
  <si>
    <t>Администратор государственной программы:  Министерство сельского хозяйства Республики Алтай</t>
  </si>
  <si>
    <t>Статус</t>
  </si>
  <si>
    <t>Наименование государственной программы, подпрограммы, основного мероприятия, мероприятия</t>
  </si>
  <si>
    <t>Источник финансирования</t>
  </si>
  <si>
    <t>Оценка расходов, тыс. руб.</t>
  </si>
  <si>
    <t>Отношение фактических расходов к оценке расходов, %</t>
  </si>
  <si>
    <t>Оценка расходов (согласно государственной программе)</t>
  </si>
  <si>
    <t>Фактические расходы на отчетную дату</t>
  </si>
  <si>
    <t>Государственная программа</t>
  </si>
  <si>
    <t>Развитие сельского хозяйства и регулирование рынков сельскохозяйственной продукции, сырья и продовольствия</t>
  </si>
  <si>
    <t>всего</t>
  </si>
  <si>
    <t>бюджет Республики Алтай</t>
  </si>
  <si>
    <t>в том числе средства из федерального бюджета</t>
  </si>
  <si>
    <t>Территориальный фонд обязательного медицинского страхования Республики Алтай</t>
  </si>
  <si>
    <t>бюджеты муниципальных образований Республики Алтай</t>
  </si>
  <si>
    <t>иные источники</t>
  </si>
  <si>
    <t>1</t>
  </si>
  <si>
    <t>Аналитическая ведомственная целевая программа</t>
  </si>
  <si>
    <t>Повышение эффективности государственного управления на базе Министерства сельского хозяйства Республики Алтай на 2013-2015 годы</t>
  </si>
  <si>
    <t>1.1</t>
  </si>
  <si>
    <t>Мероприятие</t>
  </si>
  <si>
    <t>материально-техническое обеспечение деятельности Министерства сельского хозяйства Республики Алтай</t>
  </si>
  <si>
    <t>1.2</t>
  </si>
  <si>
    <t>2</t>
  </si>
  <si>
    <t>Повышение эффективности государственного управления в Комитете ветеринарии с Госветинспекцией в Республике Алтай на 2013-2015 годы</t>
  </si>
  <si>
    <t>2.1</t>
  </si>
  <si>
    <t>2.2</t>
  </si>
  <si>
    <t>Материально-техническое обеспечение деятельности Комитета</t>
  </si>
  <si>
    <t>3</t>
  </si>
  <si>
    <t>Подпрограмма</t>
  </si>
  <si>
    <t>Развитие растениеводства</t>
  </si>
  <si>
    <t>3.1</t>
  </si>
  <si>
    <t>Основное мероприятие</t>
  </si>
  <si>
    <t>Повышение плодородия земель сельскохозяйственного назначения в Республике Алтай</t>
  </si>
  <si>
    <t>3.1.1</t>
  </si>
  <si>
    <t>Субсидии на приобретение минеральных удобрений, средств защиты растенний и внесения органических удобрений</t>
  </si>
  <si>
    <t>3.1.2</t>
  </si>
  <si>
    <t>агрохимическое и эколого-токсикологическое обследование земель сельскохозяйственного назначения</t>
  </si>
  <si>
    <t>3.2</t>
  </si>
  <si>
    <t>Развитие подотрасли растениеводства в Республике Алтай</t>
  </si>
  <si>
    <t>3.2.1</t>
  </si>
  <si>
    <t>поддержка элитного семеноводства</t>
  </si>
  <si>
    <t>3.2.2</t>
  </si>
  <si>
    <t>субсидии на возмещение части затрат на закладку и уход за многолетними плодовыми и ягодными насаждениями</t>
  </si>
  <si>
    <t>3.2.3</t>
  </si>
  <si>
    <t>субсидии на возмещение части затрат на раскорчевку</t>
  </si>
  <si>
    <t>3.2.4</t>
  </si>
  <si>
    <t>субсидии на оказание несвязанной поддержки сельскохозяйственным товаропроизводителям в области растениеводства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</si>
  <si>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</si>
  <si>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субсидии на возмещение процентной ставки по инвестиционным кредитам на развитие растениеводства, переработки и развития инфраструктуры и логистического обеспечения рынков продукции растениеводства</t>
  </si>
  <si>
    <t>субсидия на возмещение части процентной ставки по краткосрочным кредитам на развитие растениеводства, переработки и реализации продукции растениеводства</t>
  </si>
  <si>
    <t>Развитие мелиорации земель сельскохозяйственного назначения в Республике Алтай</t>
  </si>
  <si>
    <t>субсидии на софинансирование капитальных вложений в объекты муниципальной собственности</t>
  </si>
  <si>
    <t>4</t>
  </si>
  <si>
    <t>Развитие животноводства и переработки продукции животноводства</t>
  </si>
  <si>
    <t>4.1</t>
  </si>
  <si>
    <t>Развитие подотрасли животноводства в Республике Алтай</t>
  </si>
  <si>
    <t>субсидии на возмещение части затрат по наращиванию маточного поголовья овец и коз</t>
  </si>
  <si>
    <t>субсидии на возмещение части затрат по наращиванию поголовья северных оленей, маралов, и мясных табунных лошадей</t>
  </si>
  <si>
    <t>субсидии на возмещение части затрат сельскохозяйственных производителей на уплату страховой премии, начисленной по договору сельскохозяйственного страхования в области животноводства</t>
  </si>
  <si>
    <t>субсидии на возмещение части процентной ставки по инвестиционным кредитам на развитие животноводства, переработки и развития инфраструктуры и логистического обеспечения рынков продукции животноводства</t>
  </si>
  <si>
    <t>субсидии на возмещение части процентной ставки по краткосрочным кредитам на развитие животноводства, переработки и реализации продукции животноводства</t>
  </si>
  <si>
    <t>возмещение части затрат на уплату процентов по прочим инвестиционным кредитам</t>
  </si>
  <si>
    <t>возмещение части затрат на уплату процентов по прочим краткосрочным кредитам</t>
  </si>
  <si>
    <t>поддержка других отраслей животноводства</t>
  </si>
  <si>
    <t>Субсидии на возмещение части процентной ставки по инвестиционным кредитам на строительство и реконструкцию объектов для мясного скотоводства</t>
  </si>
  <si>
    <t>субсидии на 1 килограмм реализованного товарного молока</t>
  </si>
  <si>
    <t>субсидии на поддержку племенного животноводства</t>
  </si>
  <si>
    <t>субсидии на поддержку племенных заводов и репродукторов генофондных хозяйств Республики Алтай</t>
  </si>
  <si>
    <t>субсидии на поддержку племенного крупного рогатого скота мясного направления</t>
  </si>
  <si>
    <t>4.2</t>
  </si>
  <si>
    <t>Развитие молочного скотоводства Республики Алтай</t>
  </si>
  <si>
    <t>4.2.1</t>
  </si>
  <si>
    <t>4.3</t>
  </si>
  <si>
    <t>Развитие мясного скотоводства Республики Алтай</t>
  </si>
  <si>
    <t>мероприятие</t>
  </si>
  <si>
    <t>Оказание государственных услуг и выполнение работ в сфере племенного животноводства и других отраслей сельского хозяйства</t>
  </si>
  <si>
    <t>поддержка производства и реализации тонкорунной и полутонкорунной шерсти</t>
  </si>
  <si>
    <t>4.5</t>
  </si>
  <si>
    <t>Обеспечение эпизоотического и ветеринарно-санитарного благополучия Республики Алтай</t>
  </si>
  <si>
    <t>4.5.1</t>
  </si>
  <si>
    <t>Проведение вакцинации животных против заразных, в том числе особо опасных болезней животных</t>
  </si>
  <si>
    <t>4.5.2</t>
  </si>
  <si>
    <t>Проведение контроля за рядом заразных, в том числе особо опасных болезней животных (мониторинг эпизоотической ситуации в Республике Алтай)</t>
  </si>
  <si>
    <t>4.5.3</t>
  </si>
  <si>
    <t>Проведение диагностических и лабораторных исследований с целью диагностики заразных, в том числе особо опасных болезней животных</t>
  </si>
  <si>
    <t>Проведение ветеринарно-санитарной экспертизы мяса</t>
  </si>
  <si>
    <t>Проведение радиологических исследований</t>
  </si>
  <si>
    <t>4.6</t>
  </si>
  <si>
    <t>Регулирование численности животных, наносящих ущерб сельскому и охотничьему хозяйству</t>
  </si>
  <si>
    <t>5</t>
  </si>
  <si>
    <t>Поддержка малых форм хозяйствования</t>
  </si>
  <si>
    <t>5.1</t>
  </si>
  <si>
    <t>5.1.1</t>
  </si>
  <si>
    <t>гранты на поддержку начинающих фермеров</t>
  </si>
  <si>
    <t>5.1.2</t>
  </si>
  <si>
    <t>гранты на развитие семейных животноводческих ферм</t>
  </si>
  <si>
    <t>5.1.3.</t>
  </si>
  <si>
    <t>5.1.4.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</si>
  <si>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</si>
  <si>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5.1.5.</t>
  </si>
  <si>
    <t>субсидии на возмещение части затрат крестьянских (фермерских) хозяйств, при оформлении в собственность земельных участков из земель сельскохозяйственного назначения</t>
  </si>
  <si>
    <t>6</t>
  </si>
  <si>
    <t>Техническая и технологическая модернизация</t>
  </si>
  <si>
    <t>6.1</t>
  </si>
  <si>
    <t>Техническая и технологическая модернизация сельского хозяйства Республики Алтай</t>
  </si>
  <si>
    <t>6.1.1</t>
  </si>
  <si>
    <t>приобретение техники и оборудования</t>
  </si>
  <si>
    <t>6.1.2</t>
  </si>
  <si>
    <t>мероприятия в области сельскохозяйственного производства по информационному обеспечению агропромышленного комплекса</t>
  </si>
  <si>
    <t>6.1.3</t>
  </si>
  <si>
    <t>научно-исследовательские и опытно-конструкторские работы в области сельского хозяйства</t>
  </si>
  <si>
    <t>7</t>
  </si>
  <si>
    <t>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</t>
  </si>
  <si>
    <t>7.1</t>
  </si>
  <si>
    <t>7.1.1</t>
  </si>
  <si>
    <t>организация ярмарок, выставок сельскохозяйственной продукции и других мероприятий в области сельского хозяйства</t>
  </si>
  <si>
    <t>7.1.2</t>
  </si>
  <si>
    <t>кадровое обеспечение агропромышленного комплекса</t>
  </si>
  <si>
    <t>7.1.3</t>
  </si>
  <si>
    <t>организация республиканских трудовых соревнований и прочих конкурсов</t>
  </si>
  <si>
    <t>8</t>
  </si>
  <si>
    <t>Устойчивое развитие сельских территорий</t>
  </si>
  <si>
    <t>8.1</t>
  </si>
  <si>
    <t>Устойчивое развитие сельских территорий Республики Алтай</t>
  </si>
  <si>
    <t>8.1.1</t>
  </si>
  <si>
    <t>субсидии на обеспечение жильем граждан Россйской Федерации, проживающих в сельской местности</t>
  </si>
  <si>
    <t>8.1.2</t>
  </si>
  <si>
    <t>субсидии на поддержку комплексной компактной застройки и благоустройства сельских поселений в рамках пилотных проектов</t>
  </si>
  <si>
    <t>8.1.3</t>
  </si>
  <si>
    <t>Субсидии по предоставлению грантов на поддержку местных инициатив граждан проживающих в сельской местности</t>
  </si>
  <si>
    <t>9.</t>
  </si>
  <si>
    <t>Развитие рыбохозяйственного комплекса</t>
  </si>
  <si>
    <t xml:space="preserve"> Поддержка рыбохозяйственного комплекса Республики Алтай</t>
  </si>
  <si>
    <t>Развитие семенного картофелеводства,овощеводства открытого и защищенного грунта</t>
  </si>
  <si>
    <t>Развитие безвирусного семенного картофелеводства в Республике Алтай</t>
  </si>
  <si>
    <t>Субсидии на возмещение части затрат на приобретение техники и оборудованимя в области картофелеводства</t>
  </si>
  <si>
    <t>Организация и развитие овощеводства открытого и защищенного грунта</t>
  </si>
  <si>
    <t>Развитие садоводства и питомниководства в Республике Алтай</t>
  </si>
  <si>
    <t>Повышение квалификации работников Министерства сельского хозяйства Республики Алтай</t>
  </si>
  <si>
    <t xml:space="preserve">субсидии на возмещение части затрат на приобретение семян  с учетом доставки в районы Крайнего Севера и приравненные к ним местности </t>
  </si>
  <si>
    <t>субсидии на  приобретение семян  для выращивания кормов в северных и высокогорных районах</t>
  </si>
  <si>
    <t>Субсидии на технологическую модернизацию молочных ферм</t>
  </si>
  <si>
    <t>Субсидии на возмещение процентной ставки по инвестиционным кредитам на строительство и реконструкцию объектов для молочного животноводства</t>
  </si>
  <si>
    <t>Повышение квалификации работников Комитета</t>
  </si>
  <si>
    <t>Приобретение специальной техники и оборудования для обеспечения проведения утилизации (кремации) биологических отходов</t>
  </si>
  <si>
    <t>Ликвидация непригодных для дальнейшего использования мест утилизации биологических отходов (скотомогильников, биотермических ям)</t>
  </si>
  <si>
    <t>Проведение отлова и транспортировки безнадзорных животных</t>
  </si>
  <si>
    <t>Проведение мероприятий по учету и содержанию безнадзорных животных</t>
  </si>
  <si>
    <t>Проведение мероприятий по стерилизации безнадзорных животных</t>
  </si>
  <si>
    <t>Проведение умерщвления безнадзорных животных</t>
  </si>
  <si>
    <t>Проведение утилизации безнадзорных животных</t>
  </si>
  <si>
    <t xml:space="preserve">Субвенции на осуществление государственных полномочий Республики Алтай в  в сфере обращения  с безнадзорными собаками и кошками на территории Респубилки Алтай </t>
  </si>
  <si>
    <t>Субвенции на осуществление государственных полномочий Республики Алтай по  обустройству и содержанию мест утилизации биологических отходов (скотомогильников, биотермических ям) на террритории Республики Алтай</t>
  </si>
  <si>
    <t>Обеспечение  эпизоотического  благополучия в части строительства объектов утилизации и уничтожения биологических отходов (скотомогильников, биотермических ям и других)</t>
  </si>
  <si>
    <t>Поддержка малых форм хозяйствования в агропромышленном комплексе Республики Алтай</t>
  </si>
  <si>
    <t>гранты сельскохозяйственным потребительским сбытовым и перерабатывающим кооперативам на развитие материально-технической базы</t>
  </si>
  <si>
    <t xml:space="preserve">Продвижение сельхозпродукции, кадровое обеспечение агропромышленного комплекса </t>
  </si>
  <si>
    <t xml:space="preserve">Развитие мелиорации земель сельскохозяйственного назначения </t>
  </si>
  <si>
    <t>Субсидии на возмещение части затрат сельскохозяйственным товаропроизводителям на реконструкцию  и техническое перевооружение мелиоративных систем</t>
  </si>
  <si>
    <t>Субсидии на возмещение части затрат сельскохозяйственным товаропроизводителям на проведение агролесомелиоративных и фитомелиоративных мероприятий</t>
  </si>
  <si>
    <t>Субсидии на возмещение части затрат сельскохозяйственным товаропроизводителям на проведение культуртехнических мероприятий</t>
  </si>
  <si>
    <t>Субсидии на возмещение части затрат сельскохозяйственным товаропроизводителям на проведение противопаводковых мероприятий</t>
  </si>
  <si>
    <t>3.2.5.</t>
  </si>
  <si>
    <t>3.2.6.</t>
  </si>
  <si>
    <t>3.2.7.</t>
  </si>
  <si>
    <t>3.2.8.</t>
  </si>
  <si>
    <t>3.2.9.</t>
  </si>
  <si>
    <t>3.3.</t>
  </si>
  <si>
    <t>3.3.1.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</si>
  <si>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</si>
  <si>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</si>
  <si>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</si>
  <si>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</si>
  <si>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</si>
  <si>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</si>
  <si>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</si>
  <si>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</si>
  <si>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</si>
  <si>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</si>
  <si>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</si>
  <si>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</si>
  <si>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</si>
  <si>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</si>
  <si>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</t>
  </si>
  <si>
    <t>4.2.2.</t>
  </si>
  <si>
    <t>4.4.</t>
  </si>
  <si>
    <t>Повышение результативности предоставления межбюджетных трансфертов муниципальным образованиям Республики Алтай в сфере обращения  с безнадзорными собаками и кошками на 2015 год</t>
  </si>
  <si>
    <t>4.4.1.</t>
  </si>
  <si>
    <t>4.5.4.</t>
  </si>
  <si>
    <t>4.5.5.</t>
  </si>
  <si>
    <t>4.5.6.</t>
  </si>
  <si>
    <t>4.5.7.</t>
  </si>
  <si>
    <t>4.5.8.</t>
  </si>
  <si>
    <t>4.7.</t>
  </si>
  <si>
    <t>4.4.1.1.</t>
  </si>
  <si>
    <t>4.4.1.2.</t>
  </si>
  <si>
    <t>4.4.1.3.</t>
  </si>
  <si>
    <t>4.4.1.4.</t>
  </si>
  <si>
    <t>4.4.1.5.</t>
  </si>
  <si>
    <t>8.1.4.</t>
  </si>
  <si>
    <t>9.1.</t>
  </si>
  <si>
    <t>9.1.1.</t>
  </si>
  <si>
    <t>9.1.2.</t>
  </si>
  <si>
    <t>9.1.3.</t>
  </si>
  <si>
    <t>9.1.4.</t>
  </si>
  <si>
    <t>10.</t>
  </si>
  <si>
    <t>10.1.</t>
  </si>
  <si>
    <t>11.</t>
  </si>
  <si>
    <t>11.1.</t>
  </si>
  <si>
    <t>11.1.1.</t>
  </si>
  <si>
    <t>11.1.2.</t>
  </si>
  <si>
    <t>за счет увеличения объемов приобретения новой сельхозтехники, субсидирования части затрат на приобретение сельхозтехники и предоставления грантов малым формам хозяйствования</t>
  </si>
  <si>
    <t>Приложение №1</t>
  </si>
  <si>
    <t>Приложение №2</t>
  </si>
  <si>
    <t>1.1.</t>
  </si>
  <si>
    <t>2.</t>
  </si>
  <si>
    <t>2.1.</t>
  </si>
  <si>
    <t>3.</t>
  </si>
  <si>
    <t>3.1.</t>
  </si>
  <si>
    <t>4.1.</t>
  </si>
  <si>
    <t>5.</t>
  </si>
  <si>
    <t>5.1.</t>
  </si>
  <si>
    <t>5.2.</t>
  </si>
  <si>
    <t>6.1.</t>
  </si>
  <si>
    <t>6.2.</t>
  </si>
  <si>
    <t>7.1.</t>
  </si>
  <si>
    <t>8.</t>
  </si>
  <si>
    <t>8.1.</t>
  </si>
  <si>
    <t>6.3.</t>
  </si>
  <si>
    <t>6.4.</t>
  </si>
  <si>
    <t>6.5.</t>
  </si>
  <si>
    <t>6.6.</t>
  </si>
  <si>
    <t>9.2.</t>
  </si>
  <si>
    <t>3.2.</t>
  </si>
  <si>
    <t>6.7.</t>
  </si>
  <si>
    <t>9.8.</t>
  </si>
  <si>
    <t>Количество населенных  пунктов, расположенных в сельской местности, в которых  реализованы проекты комплексного обустройства площадок под жилищную застройку</t>
  </si>
  <si>
    <t>9.9.</t>
  </si>
  <si>
    <t>9.10.</t>
  </si>
  <si>
    <t>9.11.</t>
  </si>
  <si>
    <t>9.12.</t>
  </si>
  <si>
    <t>9.13.</t>
  </si>
  <si>
    <t>за счет увеличения   предприятий и организаций ( на котором среднемесячная заработная плата работников превышает установленную величину порогового значения)</t>
  </si>
  <si>
    <t xml:space="preserve"> За отчетный период был отмечен рост производства продукции животноводства, что положительно отразилось на показателях роста производства продукции сельского хозяйства  </t>
  </si>
  <si>
    <t xml:space="preserve"> Наблюдалось снижение численности работников сельского хозяйства, в то время как фонд оплаты труда вырос</t>
  </si>
  <si>
    <t xml:space="preserve">Снижению индекса  физического объема инвестиций в основной капитал способствовали отрицательные общеэкономические тенденции, такие как низкий уровень доходности сельского хозяйства, а также проблемы финансирования. </t>
  </si>
  <si>
    <t>Увеличение количества построенных и реконструированных семейных животноводческих ферм явилось результатом государственной поддержки</t>
  </si>
  <si>
    <t>Показатель достигнутого уровня равен планируему благодаря рациональному расходованию средств, выделенных в рамках государственной поддержки.</t>
  </si>
  <si>
    <t>Рост объема  связан с увеличением количества сельхозтоваропроизводителей Республики Алтай участвовавших в выставках и ярмарках</t>
  </si>
  <si>
    <t xml:space="preserve">показатели скорректированы на основании Соглашения № 759/10-с от 21.05.2015 г. между Правительством Республики Алтай и  Минсельхозом РФ </t>
  </si>
  <si>
    <t xml:space="preserve">показатели скорректированы на основании Соглашения № 759/10-с от 21.05.2015 г. между Правительством Республики Алтай и Минсельхозом РФ </t>
  </si>
  <si>
    <t>Причиной снижения производства продукции растениеводства явиля неурожай, вызванный засухой в ряде районов РА</t>
  </si>
  <si>
    <t>Рост производства обусловлен ростом поголовья и увеличением объема реализации в первую очередь за счет личных подсобных хозяйств</t>
  </si>
  <si>
    <t>К строительству не были запланированы на 2015 г.</t>
  </si>
  <si>
    <t>Показатель достигнутого уровня равен планируему благодаря рациональному освоению средств, выделенных в рамках государственной поддержки.</t>
  </si>
  <si>
    <t>Рентабельность превысила плановые значеня в основном за счет высокой рентабельности экспортной продукции мараловодческих хозяйств связанных с ростом курса доллара США к рублю.</t>
  </si>
  <si>
    <t xml:space="preserve">Валовой сбор кормов с одного гектара убранной пашни в сельскохозяйственных организациях, крестьянских (фермерских) хозяйствах и у индивидуальных предпринимателей </t>
  </si>
  <si>
    <t>ц.</t>
  </si>
  <si>
    <t xml:space="preserve">                                                                                                                 Развитие подотрасли растениеводства в Республике Алтай</t>
  </si>
  <si>
    <t>Рост производства продукции растениеводства в сельскохозяйственных организациях, крестьянских (фермерских) хозяйствах и у индивидуальных предпринимателей</t>
  </si>
  <si>
    <t>Валовый сбор продукции садоводства в сельскохозяйственных организациях, крестьянских (фермерских) хозяйствах, включая индивидуальных предпринимателей</t>
  </si>
  <si>
    <t>Объем производства скота и птицы на убой в хозяйствах всех категорий в живом весе</t>
  </si>
  <si>
    <t>Производство молока в сельскохозяйственных организациях, крестьянских (фермерских) хозяйствах, включая индивидуальных предпрнимателей</t>
  </si>
  <si>
    <t>тыс. т.</t>
  </si>
  <si>
    <t xml:space="preserve">в т.ч. маточное поголовье крупного рогатого скота специализированных мясных пород и помесного скота, полученного от скрещивания со специализированными мясными породами, в сельскохозяйственных организациях, крестьянских (фермерских) хозяйствах, включая индивидуальных предпринимателей </t>
  </si>
  <si>
    <t>тыс. гол/год</t>
  </si>
  <si>
    <t>Поголовье крупного рогатого скота специализированных мясных пород и помесного скота, полученного от скрещивания со специализированными мясными породами, в сельскохозяйсвтенных организациях, крестьянских (фермерских) хозяйствах, включая индивидуальных предпринимателей</t>
  </si>
  <si>
    <t>тыс. гол/год.</t>
  </si>
  <si>
    <t xml:space="preserve">        24.2</t>
  </si>
  <si>
    <t>Обеспечение эпизоотического и ветеринарно-санитарного благополучия</t>
  </si>
  <si>
    <t>Количество случаев заболеваний животных заразными, в том числе особо опасными болезнями животных</t>
  </si>
  <si>
    <t>Численность поголовья волков</t>
  </si>
  <si>
    <t>Повышение результативности предоставления межбюджетных трансфертов муниципальным образованиям Республики Алтай в сфере обращения с безнадзорными собаками и кошками</t>
  </si>
  <si>
    <t>Снижение численности безнадзорных животных</t>
  </si>
  <si>
    <t>Обеспечение эпизоотического благополучия в части строительства объектов утилизации и уничтожения биологических отходов (скотомогильников, биотермических ям и других)</t>
  </si>
  <si>
    <t>Количество скотомогильников, строительство (реконструкция) которых осуществляется в рамах реализации программы</t>
  </si>
  <si>
    <t>поддержка малых форм хозяйствования в агропромышленном комплексе республики Алтай</t>
  </si>
  <si>
    <t xml:space="preserve">Количество построенных или реконструированных семейных животноводческих ферм </t>
  </si>
  <si>
    <t>энергообеспеченность сельскохозяйственных организаций на 100 га посевной площади</t>
  </si>
  <si>
    <t>Продвижение сельхозпродукции, кадровое обеспечение агропромышленного комплекса Республики Алтай</t>
  </si>
  <si>
    <t>объем реализованной на ярмарках и выставках сельхозпродукции</t>
  </si>
  <si>
    <t>чел.</t>
  </si>
  <si>
    <t>Развитие рыбохозяйственного комплекса Республики Алтай</t>
  </si>
  <si>
    <t>Развитие безвирусного катрофелеводства</t>
  </si>
  <si>
    <t xml:space="preserve">        24.3</t>
  </si>
  <si>
    <t>Количество случаев заболеваний людей, употребивших продукцию прошедшую ветеринарно-санитарную экспертизу</t>
  </si>
  <si>
    <t xml:space="preserve">Количество охотников, добывающих волков </t>
  </si>
  <si>
    <t>Площадь посева картофеля в сельскохозяйственных организациях, крестьянских (фермерских) хозяйствах, включая индивидуальных предпринимателей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</si>
</sst>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5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 Cyr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/>
      <right/>
      <top/>
      <bottom/>
    </border>
    <border>
      <left/>
      <right style="thin"/>
      <top/>
      <bottom/>
    </border>
  </borders>
  <cellStyleXfs count="7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vertical="top" wrapText="1"/>
    </xf>
    <xf numFmtId="0" fontId="0" fillId="34" borderId="11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164" fontId="0" fillId="34" borderId="10" xfId="0" applyNumberFormat="1" applyFont="1" applyFill="1" applyBorder="1" applyAlignment="1">
      <alignment vertical="top" wrapText="1"/>
    </xf>
    <xf numFmtId="0" fontId="0" fillId="34" borderId="0" xfId="0" applyFont="1" applyFill="1" applyAlignment="1">
      <alignment vertical="top" wrapText="1"/>
    </xf>
    <xf numFmtId="0" fontId="47" fillId="34" borderId="0" xfId="0" applyFont="1" applyFill="1" applyAlignment="1">
      <alignment horizontal="center" vertical="top" wrapText="1"/>
    </xf>
    <xf numFmtId="0" fontId="48" fillId="34" borderId="15" xfId="0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 horizontal="right" vertical="top" wrapText="1"/>
    </xf>
    <xf numFmtId="4" fontId="0" fillId="34" borderId="10" xfId="0" applyNumberFormat="1" applyFont="1" applyFill="1" applyBorder="1" applyAlignment="1">
      <alignment horizontal="right" vertical="top" wrapText="1"/>
    </xf>
    <xf numFmtId="164" fontId="0" fillId="34" borderId="13" xfId="0" applyNumberFormat="1" applyFont="1" applyFill="1" applyBorder="1" applyAlignment="1">
      <alignment vertical="top" wrapText="1"/>
    </xf>
    <xf numFmtId="4" fontId="0" fillId="34" borderId="13" xfId="0" applyNumberFormat="1" applyFont="1" applyFill="1" applyBorder="1" applyAlignment="1">
      <alignment horizontal="right" vertical="top" wrapText="1"/>
    </xf>
    <xf numFmtId="0" fontId="0" fillId="34" borderId="16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top" wrapText="1"/>
    </xf>
    <xf numFmtId="0" fontId="0" fillId="34" borderId="13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34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47" fillId="0" borderId="13" xfId="0" applyNumberFormat="1" applyFont="1" applyFill="1" applyBorder="1" applyAlignment="1">
      <alignment horizontal="left" vertical="top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34" borderId="13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vertical="top" wrapText="1"/>
    </xf>
    <xf numFmtId="0" fontId="0" fillId="34" borderId="0" xfId="0" applyFont="1" applyFill="1" applyAlignment="1">
      <alignment horizontal="right"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48" fillId="34" borderId="0" xfId="0" applyFont="1" applyFill="1" applyAlignment="1">
      <alignment horizontal="center" vertical="top" wrapText="1"/>
    </xf>
    <xf numFmtId="0" fontId="47" fillId="34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4" fontId="0" fillId="34" borderId="14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center" vertical="center" wrapText="1"/>
    </xf>
    <xf numFmtId="4" fontId="0" fillId="34" borderId="14" xfId="0" applyNumberFormat="1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left" vertical="top" wrapText="1"/>
    </xf>
    <xf numFmtId="0" fontId="0" fillId="34" borderId="20" xfId="0" applyFont="1" applyFill="1" applyBorder="1" applyAlignment="1">
      <alignment horizontal="center" vertical="center" wrapText="1"/>
    </xf>
    <xf numFmtId="4" fontId="0" fillId="34" borderId="20" xfId="0" applyNumberFormat="1" applyFont="1" applyFill="1" applyBorder="1" applyAlignment="1">
      <alignment horizontal="center" vertical="center" wrapText="1"/>
    </xf>
    <xf numFmtId="4" fontId="0" fillId="34" borderId="20" xfId="0" applyNumberFormat="1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top" wrapText="1"/>
    </xf>
    <xf numFmtId="0" fontId="48" fillId="34" borderId="0" xfId="0" applyFont="1" applyFill="1" applyAlignment="1">
      <alignment horizontal="center" vertical="top" wrapText="1"/>
    </xf>
    <xf numFmtId="0" fontId="48" fillId="34" borderId="0" xfId="0" applyFont="1" applyFill="1" applyAlignment="1">
      <alignment horizontal="right" vertical="top" wrapText="1"/>
    </xf>
    <xf numFmtId="0" fontId="48" fillId="34" borderId="0" xfId="0" applyFont="1" applyFill="1" applyAlignment="1">
      <alignment horizontal="left" vertical="top" wrapText="1"/>
    </xf>
    <xf numFmtId="0" fontId="47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14" fontId="0" fillId="34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16" fontId="0" fillId="34" borderId="10" xfId="0" applyNumberFormat="1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14" xfId="0" applyFont="1" applyFill="1" applyBorder="1" applyAlignment="1">
      <alignment vertical="top" wrapText="1"/>
    </xf>
    <xf numFmtId="0" fontId="0" fillId="34" borderId="19" xfId="0" applyFont="1" applyFill="1" applyBorder="1" applyAlignment="1">
      <alignment vertical="top" wrapText="1"/>
    </xf>
    <xf numFmtId="0" fontId="0" fillId="34" borderId="22" xfId="0" applyFont="1" applyFill="1" applyBorder="1" applyAlignment="1">
      <alignment vertical="top" wrapText="1"/>
    </xf>
    <xf numFmtId="49" fontId="0" fillId="34" borderId="10" xfId="0" applyNumberFormat="1" applyFont="1" applyFill="1" applyBorder="1" applyAlignment="1">
      <alignment horizontal="center" vertical="top" wrapText="1"/>
    </xf>
    <xf numFmtId="0" fontId="0" fillId="34" borderId="14" xfId="0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3" xfId="0" applyFill="1" applyBorder="1" applyAlignment="1">
      <alignment horizontal="left" vertical="top" wrapText="1"/>
    </xf>
    <xf numFmtId="0" fontId="0" fillId="34" borderId="13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center" vertical="top" wrapText="1"/>
    </xf>
    <xf numFmtId="0" fontId="0" fillId="34" borderId="19" xfId="0" applyFont="1" applyFill="1" applyBorder="1" applyAlignment="1">
      <alignment horizontal="center" vertical="top" wrapText="1"/>
    </xf>
    <xf numFmtId="0" fontId="0" fillId="34" borderId="22" xfId="0" applyFont="1" applyFill="1" applyBorder="1" applyAlignment="1">
      <alignment horizontal="center" vertical="top" wrapText="1"/>
    </xf>
    <xf numFmtId="0" fontId="0" fillId="34" borderId="14" xfId="0" applyFill="1" applyBorder="1" applyAlignment="1">
      <alignment horizontal="left" vertical="top" wrapText="1"/>
    </xf>
    <xf numFmtId="0" fontId="0" fillId="34" borderId="19" xfId="0" applyFont="1" applyFill="1" applyBorder="1" applyAlignment="1">
      <alignment horizontal="left" vertical="top" wrapText="1"/>
    </xf>
    <xf numFmtId="0" fontId="0" fillId="34" borderId="22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vertical="top" wrapText="1"/>
    </xf>
    <xf numFmtId="14" fontId="0" fillId="34" borderId="10" xfId="0" applyNumberFormat="1" applyFont="1" applyFill="1" applyBorder="1" applyAlignment="1">
      <alignment horizontal="center" vertical="top" wrapText="1"/>
    </xf>
    <xf numFmtId="49" fontId="0" fillId="34" borderId="10" xfId="0" applyNumberFormat="1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5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25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/>
    </xf>
    <xf numFmtId="0" fontId="47" fillId="34" borderId="24" xfId="0" applyFont="1" applyFill="1" applyBorder="1" applyAlignment="1">
      <alignment horizontal="left" vertical="top" wrapText="1"/>
    </xf>
    <xf numFmtId="0" fontId="47" fillId="34" borderId="15" xfId="0" applyFont="1" applyFill="1" applyBorder="1" applyAlignment="1">
      <alignment horizontal="left" vertical="top" wrapText="1"/>
    </xf>
    <xf numFmtId="0" fontId="47" fillId="34" borderId="25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34" borderId="26" xfId="0" applyFont="1" applyFill="1" applyBorder="1" applyAlignment="1">
      <alignment horizontal="left" vertical="top" wrapText="1"/>
    </xf>
    <xf numFmtId="0" fontId="0" fillId="34" borderId="27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0" fontId="47" fillId="0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47" fillId="0" borderId="3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31" xfId="0" applyFont="1" applyFill="1" applyBorder="1" applyAlignment="1">
      <alignment horizontal="left" vertical="top" wrapText="1"/>
    </xf>
    <xf numFmtId="0" fontId="47" fillId="0" borderId="26" xfId="0" applyFont="1" applyFill="1" applyBorder="1" applyAlignment="1">
      <alignment horizontal="left" vertical="top" wrapText="1"/>
    </xf>
    <xf numFmtId="0" fontId="47" fillId="0" borderId="27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169" fontId="0" fillId="0" borderId="10" xfId="0" applyNumberFormat="1" applyFont="1" applyFill="1" applyBorder="1" applyAlignment="1">
      <alignment horizontal="center" vertical="top" wrapText="1"/>
    </xf>
    <xf numFmtId="2" fontId="0" fillId="0" borderId="14" xfId="0" applyNumberFormat="1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47" fillId="0" borderId="26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169" fontId="0" fillId="0" borderId="11" xfId="0" applyNumberFormat="1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4" fontId="11" fillId="34" borderId="10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_прил_03.15" xfId="57"/>
    <cellStyle name="Обычный 3" xfId="58"/>
    <cellStyle name="Обычный 4" xfId="59"/>
    <cellStyle name="Обычный 5" xfId="60"/>
    <cellStyle name="Обычный 6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595"/>
  <sheetViews>
    <sheetView zoomScaleSheetLayoutView="75" zoomScalePageLayoutView="0" workbookViewId="0" topLeftCell="A10">
      <selection activeCell="D18" sqref="D18"/>
    </sheetView>
  </sheetViews>
  <sheetFormatPr defaultColWidth="9.33203125" defaultRowHeight="12.75"/>
  <cols>
    <col min="1" max="1" width="8.66015625" style="21" customWidth="1"/>
    <col min="2" max="2" width="18.16015625" style="21" customWidth="1"/>
    <col min="3" max="3" width="36" style="21" customWidth="1"/>
    <col min="4" max="4" width="38.66015625" style="21" customWidth="1"/>
    <col min="5" max="5" width="17" style="21" customWidth="1"/>
    <col min="6" max="6" width="16.5" style="21" customWidth="1"/>
    <col min="7" max="7" width="18.16015625" style="21" customWidth="1"/>
    <col min="8" max="16384" width="9.33203125" style="21" customWidth="1"/>
  </cols>
  <sheetData>
    <row r="1" ht="12.75">
      <c r="G1" s="21" t="s">
        <v>292</v>
      </c>
    </row>
    <row r="2" spans="1:7" ht="18" customHeight="1">
      <c r="A2" s="22" t="s">
        <v>0</v>
      </c>
      <c r="B2" s="22" t="s">
        <v>0</v>
      </c>
      <c r="C2" s="22" t="s">
        <v>0</v>
      </c>
      <c r="D2" s="22" t="s">
        <v>0</v>
      </c>
      <c r="E2" s="22" t="s">
        <v>0</v>
      </c>
      <c r="F2" s="22" t="s">
        <v>0</v>
      </c>
      <c r="G2" s="22"/>
    </row>
    <row r="3" spans="1:7" ht="4.5" customHeight="1">
      <c r="A3" s="60" t="s">
        <v>0</v>
      </c>
      <c r="B3" s="60" t="s">
        <v>0</v>
      </c>
      <c r="C3" s="60" t="s">
        <v>0</v>
      </c>
      <c r="D3" s="60" t="s">
        <v>0</v>
      </c>
      <c r="E3" s="60" t="s">
        <v>0</v>
      </c>
      <c r="F3" s="60" t="s">
        <v>0</v>
      </c>
      <c r="G3" s="60" t="s">
        <v>0</v>
      </c>
    </row>
    <row r="4" spans="1:7" ht="14.25" customHeight="1">
      <c r="A4" s="105" t="s">
        <v>76</v>
      </c>
      <c r="B4" s="105"/>
      <c r="C4" s="105"/>
      <c r="D4" s="105"/>
      <c r="E4" s="105"/>
      <c r="F4" s="105"/>
      <c r="G4" s="105"/>
    </row>
    <row r="5" spans="1:7" ht="3.75" customHeight="1">
      <c r="A5" s="60" t="s">
        <v>0</v>
      </c>
      <c r="B5" s="60" t="s">
        <v>0</v>
      </c>
      <c r="C5" s="60" t="s">
        <v>0</v>
      </c>
      <c r="D5" s="60" t="s">
        <v>0</v>
      </c>
      <c r="E5" s="60" t="s">
        <v>0</v>
      </c>
      <c r="F5" s="60" t="s">
        <v>0</v>
      </c>
      <c r="G5" s="60" t="s">
        <v>0</v>
      </c>
    </row>
    <row r="6" spans="1:7" ht="18" customHeight="1">
      <c r="A6" s="106" t="s">
        <v>77</v>
      </c>
      <c r="B6" s="106"/>
      <c r="C6" s="106"/>
      <c r="D6" s="23" t="s">
        <v>78</v>
      </c>
      <c r="E6" s="60" t="s">
        <v>0</v>
      </c>
      <c r="F6" s="60" t="s">
        <v>0</v>
      </c>
      <c r="G6" s="60" t="s">
        <v>0</v>
      </c>
    </row>
    <row r="7" spans="1:7" ht="14.25" customHeight="1">
      <c r="A7" s="60" t="s">
        <v>0</v>
      </c>
      <c r="B7" s="60" t="s">
        <v>0</v>
      </c>
      <c r="C7" s="60" t="s">
        <v>0</v>
      </c>
      <c r="D7" s="60" t="s">
        <v>0</v>
      </c>
      <c r="E7" s="60" t="s">
        <v>0</v>
      </c>
      <c r="F7" s="60" t="s">
        <v>0</v>
      </c>
      <c r="G7" s="60" t="s">
        <v>0</v>
      </c>
    </row>
    <row r="8" spans="1:7" ht="30" customHeight="1">
      <c r="A8" s="107" t="s">
        <v>2</v>
      </c>
      <c r="B8" s="107"/>
      <c r="C8" s="107"/>
      <c r="D8" s="107"/>
      <c r="E8" s="107"/>
      <c r="F8" s="107"/>
      <c r="G8" s="107"/>
    </row>
    <row r="9" spans="1:7" ht="4.5" customHeight="1">
      <c r="A9" s="60" t="s">
        <v>0</v>
      </c>
      <c r="B9" s="60" t="s">
        <v>0</v>
      </c>
      <c r="C9" s="60" t="s">
        <v>0</v>
      </c>
      <c r="D9" s="60" t="s">
        <v>0</v>
      </c>
      <c r="E9" s="60" t="s">
        <v>0</v>
      </c>
      <c r="F9" s="60" t="s">
        <v>0</v>
      </c>
      <c r="G9" s="60" t="s">
        <v>0</v>
      </c>
    </row>
    <row r="10" spans="1:7" ht="18" customHeight="1">
      <c r="A10" s="107" t="s">
        <v>79</v>
      </c>
      <c r="B10" s="107"/>
      <c r="C10" s="107"/>
      <c r="D10" s="107"/>
      <c r="E10" s="107"/>
      <c r="F10" s="107"/>
      <c r="G10" s="107"/>
    </row>
    <row r="11" spans="1:7" ht="10.5" customHeight="1">
      <c r="A11" s="22" t="s">
        <v>0</v>
      </c>
      <c r="B11" s="22" t="s">
        <v>0</v>
      </c>
      <c r="C11" s="22" t="s">
        <v>0</v>
      </c>
      <c r="D11" s="22" t="s">
        <v>0</v>
      </c>
      <c r="E11" s="22" t="s">
        <v>0</v>
      </c>
      <c r="F11" s="22" t="s">
        <v>0</v>
      </c>
      <c r="G11" s="22" t="s">
        <v>0</v>
      </c>
    </row>
    <row r="12" spans="1:7" ht="29.25" customHeight="1">
      <c r="A12" s="108" t="s">
        <v>4</v>
      </c>
      <c r="B12" s="108" t="s">
        <v>80</v>
      </c>
      <c r="C12" s="108" t="s">
        <v>81</v>
      </c>
      <c r="D12" s="108" t="s">
        <v>82</v>
      </c>
      <c r="E12" s="108" t="s">
        <v>83</v>
      </c>
      <c r="F12" s="108"/>
      <c r="G12" s="108" t="s">
        <v>84</v>
      </c>
    </row>
    <row r="13" spans="1:7" ht="64.5" customHeight="1">
      <c r="A13" s="108" t="s">
        <v>0</v>
      </c>
      <c r="B13" s="108" t="s">
        <v>0</v>
      </c>
      <c r="C13" s="108" t="s">
        <v>0</v>
      </c>
      <c r="D13" s="108" t="s">
        <v>0</v>
      </c>
      <c r="E13" s="61" t="s">
        <v>85</v>
      </c>
      <c r="F13" s="61" t="s">
        <v>86</v>
      </c>
      <c r="G13" s="108" t="s">
        <v>0</v>
      </c>
    </row>
    <row r="14" spans="1:7" ht="19.5" customHeight="1">
      <c r="A14" s="109" t="s">
        <v>0</v>
      </c>
      <c r="B14" s="110" t="s">
        <v>87</v>
      </c>
      <c r="C14" s="110" t="s">
        <v>88</v>
      </c>
      <c r="D14" s="57" t="s">
        <v>89</v>
      </c>
      <c r="E14" s="20">
        <f>E15+E17+E18+E19</f>
        <v>2104380.8</v>
      </c>
      <c r="F14" s="20">
        <f>F15+F17+F18+F19</f>
        <v>2174436.28976</v>
      </c>
      <c r="G14" s="24">
        <f>F14/E14*100</f>
        <v>103.32903102708408</v>
      </c>
    </row>
    <row r="15" spans="1:7" ht="14.25" customHeight="1">
      <c r="A15" s="109" t="s">
        <v>0</v>
      </c>
      <c r="B15" s="110" t="s">
        <v>0</v>
      </c>
      <c r="C15" s="110" t="s">
        <v>0</v>
      </c>
      <c r="D15" s="57" t="s">
        <v>90</v>
      </c>
      <c r="E15" s="20">
        <f aca="true" t="shared" si="0" ref="E15:F19">E21+E39+E57+E153+E387+E429+E459+E489+E525+E561+E573</f>
        <v>939794.1</v>
      </c>
      <c r="F15" s="20">
        <f t="shared" si="0"/>
        <v>933723.4917600001</v>
      </c>
      <c r="G15" s="24">
        <f>F15/E15*100</f>
        <v>99.35404912203643</v>
      </c>
    </row>
    <row r="16" spans="1:7" ht="30" customHeight="1">
      <c r="A16" s="109" t="s">
        <v>0</v>
      </c>
      <c r="B16" s="110" t="s">
        <v>0</v>
      </c>
      <c r="C16" s="110" t="s">
        <v>0</v>
      </c>
      <c r="D16" s="57" t="s">
        <v>91</v>
      </c>
      <c r="E16" s="20">
        <f t="shared" si="0"/>
        <v>510633.7</v>
      </c>
      <c r="F16" s="20">
        <f t="shared" si="0"/>
        <v>507597.3155</v>
      </c>
      <c r="G16" s="24">
        <f>F16/E16*100</f>
        <v>99.40536934792983</v>
      </c>
    </row>
    <row r="17" spans="1:7" ht="28.5" customHeight="1">
      <c r="A17" s="109" t="s">
        <v>0</v>
      </c>
      <c r="B17" s="110" t="s">
        <v>0</v>
      </c>
      <c r="C17" s="110" t="s">
        <v>0</v>
      </c>
      <c r="D17" s="57" t="s">
        <v>92</v>
      </c>
      <c r="E17" s="20">
        <f t="shared" si="0"/>
        <v>0</v>
      </c>
      <c r="F17" s="20">
        <f t="shared" si="0"/>
        <v>0</v>
      </c>
      <c r="G17" s="24">
        <v>0</v>
      </c>
    </row>
    <row r="18" spans="1:7" ht="28.5" customHeight="1">
      <c r="A18" s="109" t="s">
        <v>0</v>
      </c>
      <c r="B18" s="110" t="s">
        <v>0</v>
      </c>
      <c r="C18" s="110" t="s">
        <v>0</v>
      </c>
      <c r="D18" s="57" t="s">
        <v>93</v>
      </c>
      <c r="E18" s="20">
        <f t="shared" si="0"/>
        <v>23478</v>
      </c>
      <c r="F18" s="20">
        <f t="shared" si="0"/>
        <v>9817</v>
      </c>
      <c r="G18" s="24">
        <f>F18/E18*100</f>
        <v>41.813612743845304</v>
      </c>
    </row>
    <row r="19" spans="1:7" ht="14.25" customHeight="1">
      <c r="A19" s="109" t="s">
        <v>0</v>
      </c>
      <c r="B19" s="110" t="s">
        <v>0</v>
      </c>
      <c r="C19" s="110" t="s">
        <v>0</v>
      </c>
      <c r="D19" s="57" t="s">
        <v>94</v>
      </c>
      <c r="E19" s="20">
        <f t="shared" si="0"/>
        <v>1141108.7</v>
      </c>
      <c r="F19" s="20">
        <f t="shared" si="0"/>
        <v>1230895.7980000002</v>
      </c>
      <c r="G19" s="24">
        <f>F19/E19*100</f>
        <v>107.86840885535271</v>
      </c>
    </row>
    <row r="20" spans="1:7" ht="21" customHeight="1">
      <c r="A20" s="109" t="s">
        <v>95</v>
      </c>
      <c r="B20" s="110" t="s">
        <v>96</v>
      </c>
      <c r="C20" s="110" t="s">
        <v>97</v>
      </c>
      <c r="D20" s="57" t="s">
        <v>89</v>
      </c>
      <c r="E20" s="20">
        <f>E21+E23+E24+E25</f>
        <v>32448</v>
      </c>
      <c r="F20" s="20">
        <f>F21+F23+F24+F25</f>
        <v>31807.85299</v>
      </c>
      <c r="G20" s="25">
        <f>F20/E20*100</f>
        <v>98.02716034886588</v>
      </c>
    </row>
    <row r="21" spans="1:7" ht="14.25" customHeight="1">
      <c r="A21" s="109" t="s">
        <v>0</v>
      </c>
      <c r="B21" s="110" t="s">
        <v>0</v>
      </c>
      <c r="C21" s="110" t="s">
        <v>0</v>
      </c>
      <c r="D21" s="57" t="s">
        <v>90</v>
      </c>
      <c r="E21" s="20">
        <f>E27+E33</f>
        <v>32448</v>
      </c>
      <c r="F21" s="20">
        <f>F27+F33</f>
        <v>31807.85299</v>
      </c>
      <c r="G21" s="25">
        <f>F21/E21*100</f>
        <v>98.02716034886588</v>
      </c>
    </row>
    <row r="22" spans="1:7" ht="14.25" customHeight="1">
      <c r="A22" s="109" t="s">
        <v>0</v>
      </c>
      <c r="B22" s="110" t="s">
        <v>0</v>
      </c>
      <c r="C22" s="110" t="s">
        <v>0</v>
      </c>
      <c r="D22" s="57" t="s">
        <v>91</v>
      </c>
      <c r="E22" s="20">
        <v>0</v>
      </c>
      <c r="F22" s="20">
        <f>F28+F34</f>
        <v>0</v>
      </c>
      <c r="G22" s="25">
        <v>0</v>
      </c>
    </row>
    <row r="23" spans="1:7" ht="28.5" customHeight="1">
      <c r="A23" s="109" t="s">
        <v>0</v>
      </c>
      <c r="B23" s="110" t="s">
        <v>0</v>
      </c>
      <c r="C23" s="110" t="s">
        <v>0</v>
      </c>
      <c r="D23" s="57" t="s">
        <v>92</v>
      </c>
      <c r="E23" s="20">
        <v>0</v>
      </c>
      <c r="F23" s="20">
        <f>F29+F35</f>
        <v>0</v>
      </c>
      <c r="G23" s="25">
        <v>0</v>
      </c>
    </row>
    <row r="24" spans="1:7" ht="28.5" customHeight="1">
      <c r="A24" s="109" t="s">
        <v>0</v>
      </c>
      <c r="B24" s="110" t="s">
        <v>0</v>
      </c>
      <c r="C24" s="110" t="s">
        <v>0</v>
      </c>
      <c r="D24" s="57" t="s">
        <v>93</v>
      </c>
      <c r="E24" s="20">
        <v>0</v>
      </c>
      <c r="F24" s="20">
        <f>F30+F36</f>
        <v>0</v>
      </c>
      <c r="G24" s="25">
        <v>0</v>
      </c>
    </row>
    <row r="25" spans="1:7" ht="14.25" customHeight="1">
      <c r="A25" s="109" t="s">
        <v>0</v>
      </c>
      <c r="B25" s="110" t="s">
        <v>0</v>
      </c>
      <c r="C25" s="110" t="s">
        <v>0</v>
      </c>
      <c r="D25" s="57" t="s">
        <v>94</v>
      </c>
      <c r="E25" s="20">
        <v>0</v>
      </c>
      <c r="F25" s="20">
        <f>F31+F37</f>
        <v>0</v>
      </c>
      <c r="G25" s="25">
        <v>0</v>
      </c>
    </row>
    <row r="26" spans="1:7" ht="21.75" customHeight="1">
      <c r="A26" s="109" t="s">
        <v>98</v>
      </c>
      <c r="B26" s="110" t="s">
        <v>99</v>
      </c>
      <c r="C26" s="110" t="s">
        <v>100</v>
      </c>
      <c r="D26" s="57" t="s">
        <v>89</v>
      </c>
      <c r="E26" s="20">
        <v>32365</v>
      </c>
      <c r="F26" s="20">
        <f>F27</f>
        <v>31797.85299</v>
      </c>
      <c r="G26" s="25">
        <f>F26/E26*100</f>
        <v>98.24765329831608</v>
      </c>
    </row>
    <row r="27" spans="1:7" ht="12.75" customHeight="1">
      <c r="A27" s="109" t="s">
        <v>0</v>
      </c>
      <c r="B27" s="110" t="s">
        <v>0</v>
      </c>
      <c r="C27" s="110" t="s">
        <v>0</v>
      </c>
      <c r="D27" s="57" t="s">
        <v>90</v>
      </c>
      <c r="E27" s="20">
        <v>32365</v>
      </c>
      <c r="F27" s="20">
        <v>31797.85299</v>
      </c>
      <c r="G27" s="25">
        <f>F27/E27*100</f>
        <v>98.24765329831608</v>
      </c>
    </row>
    <row r="28" spans="1:7" ht="12.75" customHeight="1">
      <c r="A28" s="109" t="s">
        <v>0</v>
      </c>
      <c r="B28" s="110" t="s">
        <v>0</v>
      </c>
      <c r="C28" s="110" t="s">
        <v>0</v>
      </c>
      <c r="D28" s="57" t="s">
        <v>91</v>
      </c>
      <c r="E28" s="20">
        <v>0</v>
      </c>
      <c r="F28" s="20">
        <v>0</v>
      </c>
      <c r="G28" s="20">
        <v>0</v>
      </c>
    </row>
    <row r="29" spans="1:7" ht="28.5" customHeight="1">
      <c r="A29" s="109" t="s">
        <v>0</v>
      </c>
      <c r="B29" s="110" t="s">
        <v>0</v>
      </c>
      <c r="C29" s="110" t="s">
        <v>0</v>
      </c>
      <c r="D29" s="57" t="s">
        <v>92</v>
      </c>
      <c r="E29" s="20">
        <v>0</v>
      </c>
      <c r="F29" s="20">
        <v>0</v>
      </c>
      <c r="G29" s="20">
        <v>0</v>
      </c>
    </row>
    <row r="30" spans="1:7" ht="28.5" customHeight="1">
      <c r="A30" s="109" t="s">
        <v>0</v>
      </c>
      <c r="B30" s="110" t="s">
        <v>0</v>
      </c>
      <c r="C30" s="110" t="s">
        <v>0</v>
      </c>
      <c r="D30" s="57" t="s">
        <v>93</v>
      </c>
      <c r="E30" s="20">
        <v>0</v>
      </c>
      <c r="F30" s="20">
        <v>0</v>
      </c>
      <c r="G30" s="20">
        <v>0</v>
      </c>
    </row>
    <row r="31" spans="1:7" ht="12.75" customHeight="1">
      <c r="A31" s="109" t="s">
        <v>0</v>
      </c>
      <c r="B31" s="110" t="s">
        <v>0</v>
      </c>
      <c r="C31" s="110" t="s">
        <v>0</v>
      </c>
      <c r="D31" s="57" t="s">
        <v>94</v>
      </c>
      <c r="E31" s="20">
        <v>0</v>
      </c>
      <c r="F31" s="20">
        <v>0</v>
      </c>
      <c r="G31" s="20">
        <v>0</v>
      </c>
    </row>
    <row r="32" spans="1:7" ht="18.75" customHeight="1">
      <c r="A32" s="109" t="s">
        <v>101</v>
      </c>
      <c r="B32" s="110" t="s">
        <v>99</v>
      </c>
      <c r="C32" s="110" t="s">
        <v>218</v>
      </c>
      <c r="D32" s="57" t="s">
        <v>89</v>
      </c>
      <c r="E32" s="20">
        <v>83</v>
      </c>
      <c r="F32" s="20">
        <v>10</v>
      </c>
      <c r="G32" s="25">
        <f>F32/E32*100</f>
        <v>12.048192771084338</v>
      </c>
    </row>
    <row r="33" spans="1:7" ht="12.75" customHeight="1">
      <c r="A33" s="109" t="s">
        <v>0</v>
      </c>
      <c r="B33" s="110" t="s">
        <v>0</v>
      </c>
      <c r="C33" s="110" t="s">
        <v>0</v>
      </c>
      <c r="D33" s="57" t="s">
        <v>90</v>
      </c>
      <c r="E33" s="20">
        <v>83</v>
      </c>
      <c r="F33" s="20">
        <v>10</v>
      </c>
      <c r="G33" s="25">
        <f>F33/E33*100</f>
        <v>12.048192771084338</v>
      </c>
    </row>
    <row r="34" spans="1:7" ht="12.75" customHeight="1">
      <c r="A34" s="109" t="s">
        <v>0</v>
      </c>
      <c r="B34" s="110" t="s">
        <v>0</v>
      </c>
      <c r="C34" s="110" t="s">
        <v>0</v>
      </c>
      <c r="D34" s="57" t="s">
        <v>91</v>
      </c>
      <c r="E34" s="20">
        <v>0</v>
      </c>
      <c r="F34" s="20">
        <v>0</v>
      </c>
      <c r="G34" s="20">
        <v>0</v>
      </c>
    </row>
    <row r="35" spans="1:7" ht="28.5" customHeight="1">
      <c r="A35" s="109" t="s">
        <v>0</v>
      </c>
      <c r="B35" s="110" t="s">
        <v>0</v>
      </c>
      <c r="C35" s="110" t="s">
        <v>0</v>
      </c>
      <c r="D35" s="57" t="s">
        <v>92</v>
      </c>
      <c r="E35" s="20">
        <v>0</v>
      </c>
      <c r="F35" s="20">
        <v>0</v>
      </c>
      <c r="G35" s="20">
        <v>0</v>
      </c>
    </row>
    <row r="36" spans="1:7" ht="28.5" customHeight="1">
      <c r="A36" s="109" t="s">
        <v>0</v>
      </c>
      <c r="B36" s="110" t="s">
        <v>0</v>
      </c>
      <c r="C36" s="110" t="s">
        <v>0</v>
      </c>
      <c r="D36" s="57" t="s">
        <v>93</v>
      </c>
      <c r="E36" s="20">
        <v>0</v>
      </c>
      <c r="F36" s="20">
        <v>0</v>
      </c>
      <c r="G36" s="20">
        <v>0</v>
      </c>
    </row>
    <row r="37" spans="1:7" ht="12.75" customHeight="1">
      <c r="A37" s="109" t="s">
        <v>0</v>
      </c>
      <c r="B37" s="110" t="s">
        <v>0</v>
      </c>
      <c r="C37" s="110" t="s">
        <v>0</v>
      </c>
      <c r="D37" s="57" t="s">
        <v>94</v>
      </c>
      <c r="E37" s="20">
        <v>0</v>
      </c>
      <c r="F37" s="20">
        <v>0</v>
      </c>
      <c r="G37" s="20">
        <v>0</v>
      </c>
    </row>
    <row r="38" spans="1:7" ht="20.25" customHeight="1">
      <c r="A38" s="109" t="s">
        <v>102</v>
      </c>
      <c r="B38" s="110" t="s">
        <v>96</v>
      </c>
      <c r="C38" s="110" t="s">
        <v>103</v>
      </c>
      <c r="D38" s="57" t="s">
        <v>89</v>
      </c>
      <c r="E38" s="20">
        <f>E39</f>
        <v>11148.1</v>
      </c>
      <c r="F38" s="20">
        <f>F39</f>
        <v>10977.151</v>
      </c>
      <c r="G38" s="25">
        <f>F38/E38*100</f>
        <v>98.46656380907956</v>
      </c>
    </row>
    <row r="39" spans="1:7" ht="14.25" customHeight="1">
      <c r="A39" s="109" t="s">
        <v>0</v>
      </c>
      <c r="B39" s="110" t="s">
        <v>0</v>
      </c>
      <c r="C39" s="110" t="s">
        <v>0</v>
      </c>
      <c r="D39" s="57" t="s">
        <v>90</v>
      </c>
      <c r="E39" s="20">
        <f>E45+E51</f>
        <v>11148.1</v>
      </c>
      <c r="F39" s="20">
        <f>F45+F51</f>
        <v>10977.151</v>
      </c>
      <c r="G39" s="20">
        <f>G45+G51</f>
        <v>198.4602657059221</v>
      </c>
    </row>
    <row r="40" spans="1:7" ht="14.25" customHeight="1">
      <c r="A40" s="109" t="s">
        <v>0</v>
      </c>
      <c r="B40" s="110" t="s">
        <v>0</v>
      </c>
      <c r="C40" s="110" t="s">
        <v>0</v>
      </c>
      <c r="D40" s="57" t="s">
        <v>91</v>
      </c>
      <c r="E40" s="20">
        <f>E46+E52</f>
        <v>0</v>
      </c>
      <c r="F40" s="20">
        <f>F46+F52</f>
        <v>0</v>
      </c>
      <c r="G40" s="20">
        <f>G46+G52</f>
        <v>0</v>
      </c>
    </row>
    <row r="41" spans="1:7" ht="28.5" customHeight="1">
      <c r="A41" s="109" t="s">
        <v>0</v>
      </c>
      <c r="B41" s="110" t="s">
        <v>0</v>
      </c>
      <c r="C41" s="110" t="s">
        <v>0</v>
      </c>
      <c r="D41" s="57" t="s">
        <v>92</v>
      </c>
      <c r="E41" s="20">
        <f>E47+E53</f>
        <v>0</v>
      </c>
      <c r="F41" s="20">
        <f>F47+F53</f>
        <v>0</v>
      </c>
      <c r="G41" s="20">
        <f>G47+G53</f>
        <v>0</v>
      </c>
    </row>
    <row r="42" spans="1:7" ht="28.5" customHeight="1">
      <c r="A42" s="109" t="s">
        <v>0</v>
      </c>
      <c r="B42" s="110" t="s">
        <v>0</v>
      </c>
      <c r="C42" s="110" t="s">
        <v>0</v>
      </c>
      <c r="D42" s="57" t="s">
        <v>93</v>
      </c>
      <c r="E42" s="20">
        <f>E48+E54</f>
        <v>0</v>
      </c>
      <c r="F42" s="20">
        <f>F48+F54</f>
        <v>0</v>
      </c>
      <c r="G42" s="20">
        <f>G48+G54</f>
        <v>0</v>
      </c>
    </row>
    <row r="43" spans="1:7" ht="14.25" customHeight="1">
      <c r="A43" s="109" t="s">
        <v>0</v>
      </c>
      <c r="B43" s="110" t="s">
        <v>0</v>
      </c>
      <c r="C43" s="110" t="s">
        <v>0</v>
      </c>
      <c r="D43" s="57" t="s">
        <v>94</v>
      </c>
      <c r="E43" s="20">
        <f>E49+E55</f>
        <v>0</v>
      </c>
      <c r="F43" s="20">
        <f>F49+F55</f>
        <v>0</v>
      </c>
      <c r="G43" s="20">
        <f>G49+G55</f>
        <v>0</v>
      </c>
    </row>
    <row r="44" spans="1:7" ht="13.5" customHeight="1">
      <c r="A44" s="109" t="s">
        <v>104</v>
      </c>
      <c r="B44" s="110" t="s">
        <v>99</v>
      </c>
      <c r="C44" s="110" t="s">
        <v>106</v>
      </c>
      <c r="D44" s="57" t="s">
        <v>89</v>
      </c>
      <c r="E44" s="20">
        <f>E45+E47+E48+E49</f>
        <v>11102.5</v>
      </c>
      <c r="F44" s="20">
        <f>F45+F47+F48+F49</f>
        <v>10931.551</v>
      </c>
      <c r="G44" s="25">
        <f>F44/E44*100</f>
        <v>98.46026570592208</v>
      </c>
    </row>
    <row r="45" spans="1:7" ht="12.75" customHeight="1">
      <c r="A45" s="109" t="s">
        <v>0</v>
      </c>
      <c r="B45" s="110" t="s">
        <v>0</v>
      </c>
      <c r="C45" s="110" t="s">
        <v>0</v>
      </c>
      <c r="D45" s="57" t="s">
        <v>90</v>
      </c>
      <c r="E45" s="20">
        <v>11102.5</v>
      </c>
      <c r="F45" s="20">
        <v>10931.551</v>
      </c>
      <c r="G45" s="25">
        <f>F45/E45*100</f>
        <v>98.46026570592208</v>
      </c>
    </row>
    <row r="46" spans="1:7" ht="12.75" customHeight="1">
      <c r="A46" s="109" t="s">
        <v>0</v>
      </c>
      <c r="B46" s="110" t="s">
        <v>0</v>
      </c>
      <c r="C46" s="110" t="s">
        <v>0</v>
      </c>
      <c r="D46" s="57" t="s">
        <v>91</v>
      </c>
      <c r="E46" s="20">
        <v>0</v>
      </c>
      <c r="F46" s="20">
        <v>0</v>
      </c>
      <c r="G46" s="20">
        <v>0</v>
      </c>
    </row>
    <row r="47" spans="1:7" ht="28.5" customHeight="1">
      <c r="A47" s="109" t="s">
        <v>0</v>
      </c>
      <c r="B47" s="110" t="s">
        <v>0</v>
      </c>
      <c r="C47" s="110" t="s">
        <v>0</v>
      </c>
      <c r="D47" s="57" t="s">
        <v>92</v>
      </c>
      <c r="E47" s="20">
        <v>0</v>
      </c>
      <c r="F47" s="20">
        <v>0</v>
      </c>
      <c r="G47" s="20">
        <v>0</v>
      </c>
    </row>
    <row r="48" spans="1:7" ht="28.5" customHeight="1">
      <c r="A48" s="109" t="s">
        <v>0</v>
      </c>
      <c r="B48" s="110" t="s">
        <v>0</v>
      </c>
      <c r="C48" s="110" t="s">
        <v>0</v>
      </c>
      <c r="D48" s="57" t="s">
        <v>93</v>
      </c>
      <c r="E48" s="20">
        <v>0</v>
      </c>
      <c r="F48" s="20">
        <v>0</v>
      </c>
      <c r="G48" s="20">
        <v>0</v>
      </c>
    </row>
    <row r="49" spans="1:7" ht="12.75" customHeight="1">
      <c r="A49" s="109" t="s">
        <v>0</v>
      </c>
      <c r="B49" s="110" t="s">
        <v>0</v>
      </c>
      <c r="C49" s="110" t="s">
        <v>0</v>
      </c>
      <c r="D49" s="57" t="s">
        <v>94</v>
      </c>
      <c r="E49" s="20">
        <v>0</v>
      </c>
      <c r="F49" s="20">
        <v>0</v>
      </c>
      <c r="G49" s="20">
        <v>0</v>
      </c>
    </row>
    <row r="50" spans="1:7" ht="18.75" customHeight="1">
      <c r="A50" s="109" t="s">
        <v>105</v>
      </c>
      <c r="B50" s="110" t="s">
        <v>99</v>
      </c>
      <c r="C50" s="110" t="s">
        <v>223</v>
      </c>
      <c r="D50" s="57" t="s">
        <v>89</v>
      </c>
      <c r="E50" s="20">
        <f>E51+E53+E54+E55</f>
        <v>45.6</v>
      </c>
      <c r="F50" s="20">
        <f>F51+F53+F54+F55</f>
        <v>45.6</v>
      </c>
      <c r="G50" s="25">
        <f>F50/E50*100</f>
        <v>100</v>
      </c>
    </row>
    <row r="51" spans="1:7" ht="12.75" customHeight="1">
      <c r="A51" s="109" t="s">
        <v>0</v>
      </c>
      <c r="B51" s="110" t="s">
        <v>0</v>
      </c>
      <c r="C51" s="110" t="s">
        <v>0</v>
      </c>
      <c r="D51" s="57" t="s">
        <v>90</v>
      </c>
      <c r="E51" s="20">
        <v>45.6</v>
      </c>
      <c r="F51" s="20">
        <v>45.6</v>
      </c>
      <c r="G51" s="25">
        <f>F51/E51*100</f>
        <v>100</v>
      </c>
    </row>
    <row r="52" spans="1:7" ht="24.75" customHeight="1">
      <c r="A52" s="109" t="s">
        <v>0</v>
      </c>
      <c r="B52" s="110" t="s">
        <v>0</v>
      </c>
      <c r="C52" s="110" t="s">
        <v>0</v>
      </c>
      <c r="D52" s="57" t="s">
        <v>91</v>
      </c>
      <c r="E52" s="20">
        <v>0</v>
      </c>
      <c r="F52" s="20">
        <v>0</v>
      </c>
      <c r="G52" s="20">
        <v>0</v>
      </c>
    </row>
    <row r="53" spans="1:7" ht="28.5" customHeight="1">
      <c r="A53" s="109" t="s">
        <v>0</v>
      </c>
      <c r="B53" s="110" t="s">
        <v>0</v>
      </c>
      <c r="C53" s="110" t="s">
        <v>0</v>
      </c>
      <c r="D53" s="57" t="s">
        <v>92</v>
      </c>
      <c r="E53" s="20">
        <v>0</v>
      </c>
      <c r="F53" s="20">
        <v>0</v>
      </c>
      <c r="G53" s="20">
        <v>0</v>
      </c>
    </row>
    <row r="54" spans="1:7" ht="28.5" customHeight="1">
      <c r="A54" s="109" t="s">
        <v>0</v>
      </c>
      <c r="B54" s="110" t="s">
        <v>0</v>
      </c>
      <c r="C54" s="110" t="s">
        <v>0</v>
      </c>
      <c r="D54" s="57" t="s">
        <v>93</v>
      </c>
      <c r="E54" s="20">
        <v>0</v>
      </c>
      <c r="F54" s="20">
        <v>0</v>
      </c>
      <c r="G54" s="20">
        <v>0</v>
      </c>
    </row>
    <row r="55" spans="1:7" ht="12.75" customHeight="1">
      <c r="A55" s="109" t="s">
        <v>0</v>
      </c>
      <c r="B55" s="110" t="s">
        <v>0</v>
      </c>
      <c r="C55" s="110" t="s">
        <v>0</v>
      </c>
      <c r="D55" s="57" t="s">
        <v>94</v>
      </c>
      <c r="E55" s="20">
        <v>0</v>
      </c>
      <c r="F55" s="20">
        <v>0</v>
      </c>
      <c r="G55" s="20">
        <v>0</v>
      </c>
    </row>
    <row r="56" spans="1:7" ht="14.25" customHeight="1">
      <c r="A56" s="109" t="s">
        <v>107</v>
      </c>
      <c r="B56" s="110" t="s">
        <v>108</v>
      </c>
      <c r="C56" s="110" t="s">
        <v>109</v>
      </c>
      <c r="D56" s="57" t="s">
        <v>89</v>
      </c>
      <c r="E56" s="20">
        <f>E57+E59+E60+E61</f>
        <v>336498.6</v>
      </c>
      <c r="F56" s="20">
        <f>F57+F59+F60+F61</f>
        <v>372829.93767</v>
      </c>
      <c r="G56" s="25">
        <f>F56/E56*100</f>
        <v>110.79687632281383</v>
      </c>
    </row>
    <row r="57" spans="1:7" ht="14.25" customHeight="1">
      <c r="A57" s="109" t="s">
        <v>0</v>
      </c>
      <c r="B57" s="110" t="s">
        <v>0</v>
      </c>
      <c r="C57" s="110" t="s">
        <v>0</v>
      </c>
      <c r="D57" s="57" t="s">
        <v>90</v>
      </c>
      <c r="E57" s="20">
        <f>E63+E81+E141</f>
        <v>59638.600000000006</v>
      </c>
      <c r="F57" s="20">
        <f>F63+F81+F141</f>
        <v>58287.039670000006</v>
      </c>
      <c r="G57" s="25">
        <f>F57/E57*100</f>
        <v>97.73374906520273</v>
      </c>
    </row>
    <row r="58" spans="1:7" ht="14.25" customHeight="1">
      <c r="A58" s="109" t="s">
        <v>0</v>
      </c>
      <c r="B58" s="110" t="s">
        <v>0</v>
      </c>
      <c r="C58" s="110" t="s">
        <v>0</v>
      </c>
      <c r="D58" s="57" t="s">
        <v>91</v>
      </c>
      <c r="E58" s="20">
        <f aca="true" t="shared" si="1" ref="E58:G61">E64+E82+E142</f>
        <v>41691.80000000001</v>
      </c>
      <c r="F58" s="20">
        <f t="shared" si="1"/>
        <v>41188.14420000001</v>
      </c>
      <c r="G58" s="25">
        <f>F58/E58*100</f>
        <v>98.791954772881</v>
      </c>
    </row>
    <row r="59" spans="1:7" ht="28.5" customHeight="1">
      <c r="A59" s="109" t="s">
        <v>0</v>
      </c>
      <c r="B59" s="110" t="s">
        <v>0</v>
      </c>
      <c r="C59" s="110" t="s">
        <v>0</v>
      </c>
      <c r="D59" s="57" t="s">
        <v>92</v>
      </c>
      <c r="E59" s="20">
        <f t="shared" si="1"/>
        <v>0</v>
      </c>
      <c r="F59" s="20">
        <f t="shared" si="1"/>
        <v>0</v>
      </c>
      <c r="G59" s="20">
        <f t="shared" si="1"/>
        <v>0</v>
      </c>
    </row>
    <row r="60" spans="1:7" ht="28.5" customHeight="1">
      <c r="A60" s="109" t="s">
        <v>0</v>
      </c>
      <c r="B60" s="110" t="s">
        <v>0</v>
      </c>
      <c r="C60" s="110" t="s">
        <v>0</v>
      </c>
      <c r="D60" s="57" t="s">
        <v>93</v>
      </c>
      <c r="E60" s="20">
        <f t="shared" si="1"/>
        <v>0</v>
      </c>
      <c r="F60" s="20">
        <f t="shared" si="1"/>
        <v>0</v>
      </c>
      <c r="G60" s="20">
        <f t="shared" si="1"/>
        <v>0</v>
      </c>
    </row>
    <row r="61" spans="1:7" ht="14.25" customHeight="1">
      <c r="A61" s="109" t="s">
        <v>0</v>
      </c>
      <c r="B61" s="110" t="s">
        <v>0</v>
      </c>
      <c r="C61" s="110" t="s">
        <v>0</v>
      </c>
      <c r="D61" s="57" t="s">
        <v>94</v>
      </c>
      <c r="E61" s="20">
        <f t="shared" si="1"/>
        <v>276860</v>
      </c>
      <c r="F61" s="20">
        <f t="shared" si="1"/>
        <v>314542.898</v>
      </c>
      <c r="G61" s="20">
        <f t="shared" si="1"/>
        <v>114.19004408523143</v>
      </c>
    </row>
    <row r="62" spans="1:7" ht="20.25" customHeight="1">
      <c r="A62" s="109" t="s">
        <v>110</v>
      </c>
      <c r="B62" s="110" t="s">
        <v>111</v>
      </c>
      <c r="C62" s="110" t="s">
        <v>112</v>
      </c>
      <c r="D62" s="57" t="s">
        <v>89</v>
      </c>
      <c r="E62" s="20">
        <f>E63+E64+E65+E66+E67</f>
        <v>4977.9</v>
      </c>
      <c r="F62" s="20">
        <f>F63+F64+F65+F66+F67</f>
        <v>4977.90967</v>
      </c>
      <c r="G62" s="25">
        <f>F62/E62*100</f>
        <v>100.00019425862313</v>
      </c>
    </row>
    <row r="63" spans="1:7" ht="14.25" customHeight="1">
      <c r="A63" s="109" t="s">
        <v>0</v>
      </c>
      <c r="B63" s="110" t="s">
        <v>0</v>
      </c>
      <c r="C63" s="110" t="s">
        <v>0</v>
      </c>
      <c r="D63" s="57" t="s">
        <v>90</v>
      </c>
      <c r="E63" s="20">
        <f>E69+E75</f>
        <v>4977.9</v>
      </c>
      <c r="F63" s="20">
        <f>F69+F75</f>
        <v>4977.90967</v>
      </c>
      <c r="G63" s="25">
        <f>F63/E63*100</f>
        <v>100.00019425862313</v>
      </c>
    </row>
    <row r="64" spans="1:7" ht="14.25" customHeight="1">
      <c r="A64" s="109" t="s">
        <v>0</v>
      </c>
      <c r="B64" s="110" t="s">
        <v>0</v>
      </c>
      <c r="C64" s="110" t="s">
        <v>0</v>
      </c>
      <c r="D64" s="57" t="s">
        <v>91</v>
      </c>
      <c r="E64" s="20">
        <f aca="true" t="shared" si="2" ref="E64:F67">E70+E76</f>
        <v>0</v>
      </c>
      <c r="F64" s="20">
        <f t="shared" si="2"/>
        <v>0</v>
      </c>
      <c r="G64" s="20">
        <v>0</v>
      </c>
    </row>
    <row r="65" spans="1:7" ht="28.5" customHeight="1">
      <c r="A65" s="109" t="s">
        <v>0</v>
      </c>
      <c r="B65" s="110" t="s">
        <v>0</v>
      </c>
      <c r="C65" s="110" t="s">
        <v>0</v>
      </c>
      <c r="D65" s="57" t="s">
        <v>92</v>
      </c>
      <c r="E65" s="20">
        <f t="shared" si="2"/>
        <v>0</v>
      </c>
      <c r="F65" s="20">
        <f t="shared" si="2"/>
        <v>0</v>
      </c>
      <c r="G65" s="20">
        <v>0</v>
      </c>
    </row>
    <row r="66" spans="1:7" ht="28.5" customHeight="1">
      <c r="A66" s="109" t="s">
        <v>0</v>
      </c>
      <c r="B66" s="110" t="s">
        <v>0</v>
      </c>
      <c r="C66" s="110" t="s">
        <v>0</v>
      </c>
      <c r="D66" s="57" t="s">
        <v>93</v>
      </c>
      <c r="E66" s="20">
        <f t="shared" si="2"/>
        <v>0</v>
      </c>
      <c r="F66" s="20">
        <f t="shared" si="2"/>
        <v>0</v>
      </c>
      <c r="G66" s="20">
        <v>0</v>
      </c>
    </row>
    <row r="67" spans="1:7" ht="14.25" customHeight="1">
      <c r="A67" s="109" t="s">
        <v>0</v>
      </c>
      <c r="B67" s="110" t="s">
        <v>0</v>
      </c>
      <c r="C67" s="110" t="s">
        <v>0</v>
      </c>
      <c r="D67" s="57" t="s">
        <v>94</v>
      </c>
      <c r="E67" s="20">
        <f t="shared" si="2"/>
        <v>0</v>
      </c>
      <c r="F67" s="20">
        <f t="shared" si="2"/>
        <v>0</v>
      </c>
      <c r="G67" s="20">
        <v>0</v>
      </c>
    </row>
    <row r="68" spans="1:7" ht="15.75" customHeight="1">
      <c r="A68" s="109" t="s">
        <v>113</v>
      </c>
      <c r="B68" s="110" t="s">
        <v>99</v>
      </c>
      <c r="C68" s="110" t="s">
        <v>114</v>
      </c>
      <c r="D68" s="57" t="s">
        <v>89</v>
      </c>
      <c r="E68" s="20">
        <f>E69</f>
        <v>4177.9</v>
      </c>
      <c r="F68" s="20">
        <f>F69</f>
        <v>4177.90967</v>
      </c>
      <c r="G68" s="25">
        <f>F68/E68*100</f>
        <v>100.00023145599464</v>
      </c>
    </row>
    <row r="69" spans="1:7" ht="12.75" customHeight="1">
      <c r="A69" s="109" t="s">
        <v>0</v>
      </c>
      <c r="B69" s="110" t="s">
        <v>0</v>
      </c>
      <c r="C69" s="110" t="s">
        <v>0</v>
      </c>
      <c r="D69" s="57" t="s">
        <v>90</v>
      </c>
      <c r="E69" s="20">
        <v>4177.9</v>
      </c>
      <c r="F69" s="20">
        <v>4177.90967</v>
      </c>
      <c r="G69" s="25">
        <f>F69/E69*100</f>
        <v>100.00023145599464</v>
      </c>
    </row>
    <row r="70" spans="1:7" ht="12.75" customHeight="1">
      <c r="A70" s="109" t="s">
        <v>0</v>
      </c>
      <c r="B70" s="110" t="s">
        <v>0</v>
      </c>
      <c r="C70" s="110" t="s">
        <v>0</v>
      </c>
      <c r="D70" s="57" t="s">
        <v>91</v>
      </c>
      <c r="E70" s="20">
        <v>0</v>
      </c>
      <c r="F70" s="20">
        <v>0</v>
      </c>
      <c r="G70" s="25">
        <v>0</v>
      </c>
    </row>
    <row r="71" spans="1:7" ht="28.5" customHeight="1">
      <c r="A71" s="109" t="s">
        <v>0</v>
      </c>
      <c r="B71" s="110" t="s">
        <v>0</v>
      </c>
      <c r="C71" s="110" t="s">
        <v>0</v>
      </c>
      <c r="D71" s="57" t="s">
        <v>92</v>
      </c>
      <c r="E71" s="20">
        <v>0</v>
      </c>
      <c r="F71" s="20">
        <v>0</v>
      </c>
      <c r="G71" s="25">
        <v>0</v>
      </c>
    </row>
    <row r="72" spans="1:7" ht="28.5" customHeight="1">
      <c r="A72" s="109" t="s">
        <v>0</v>
      </c>
      <c r="B72" s="110" t="s">
        <v>0</v>
      </c>
      <c r="C72" s="110" t="s">
        <v>0</v>
      </c>
      <c r="D72" s="57" t="s">
        <v>93</v>
      </c>
      <c r="E72" s="20">
        <v>0</v>
      </c>
      <c r="F72" s="20">
        <v>0</v>
      </c>
      <c r="G72" s="25">
        <v>0</v>
      </c>
    </row>
    <row r="73" spans="1:7" ht="12.75" customHeight="1">
      <c r="A73" s="109" t="s">
        <v>0</v>
      </c>
      <c r="B73" s="110" t="s">
        <v>0</v>
      </c>
      <c r="C73" s="110" t="s">
        <v>0</v>
      </c>
      <c r="D73" s="57" t="s">
        <v>94</v>
      </c>
      <c r="E73" s="20">
        <v>0</v>
      </c>
      <c r="F73" s="20">
        <v>0</v>
      </c>
      <c r="G73" s="25">
        <v>0</v>
      </c>
    </row>
    <row r="74" spans="1:7" ht="23.25" customHeight="1">
      <c r="A74" s="109" t="s">
        <v>115</v>
      </c>
      <c r="B74" s="110" t="s">
        <v>99</v>
      </c>
      <c r="C74" s="110" t="s">
        <v>116</v>
      </c>
      <c r="D74" s="57" t="s">
        <v>89</v>
      </c>
      <c r="E74" s="20">
        <f>E75</f>
        <v>800</v>
      </c>
      <c r="F74" s="20">
        <f>F75</f>
        <v>800</v>
      </c>
      <c r="G74" s="25">
        <f>F74/E74*100</f>
        <v>100</v>
      </c>
    </row>
    <row r="75" spans="1:7" ht="12.75" customHeight="1">
      <c r="A75" s="109" t="s">
        <v>0</v>
      </c>
      <c r="B75" s="110" t="s">
        <v>0</v>
      </c>
      <c r="C75" s="110" t="s">
        <v>0</v>
      </c>
      <c r="D75" s="57" t="s">
        <v>90</v>
      </c>
      <c r="E75" s="20">
        <v>800</v>
      </c>
      <c r="F75" s="20">
        <v>800</v>
      </c>
      <c r="G75" s="25">
        <f>F75/E75*100</f>
        <v>100</v>
      </c>
    </row>
    <row r="76" spans="1:7" ht="12.75" customHeight="1">
      <c r="A76" s="109" t="s">
        <v>0</v>
      </c>
      <c r="B76" s="110" t="s">
        <v>0</v>
      </c>
      <c r="C76" s="110" t="s">
        <v>0</v>
      </c>
      <c r="D76" s="57" t="s">
        <v>91</v>
      </c>
      <c r="E76" s="20">
        <v>0</v>
      </c>
      <c r="F76" s="20">
        <v>0</v>
      </c>
      <c r="G76" s="20">
        <v>0</v>
      </c>
    </row>
    <row r="77" spans="1:7" ht="28.5" customHeight="1">
      <c r="A77" s="109" t="s">
        <v>0</v>
      </c>
      <c r="B77" s="110" t="s">
        <v>0</v>
      </c>
      <c r="C77" s="110" t="s">
        <v>0</v>
      </c>
      <c r="D77" s="57" t="s">
        <v>92</v>
      </c>
      <c r="E77" s="20">
        <v>0</v>
      </c>
      <c r="F77" s="20">
        <v>0</v>
      </c>
      <c r="G77" s="20">
        <v>0</v>
      </c>
    </row>
    <row r="78" spans="1:7" ht="28.5" customHeight="1">
      <c r="A78" s="109" t="s">
        <v>0</v>
      </c>
      <c r="B78" s="110" t="s">
        <v>0</v>
      </c>
      <c r="C78" s="110" t="s">
        <v>0</v>
      </c>
      <c r="D78" s="57" t="s">
        <v>93</v>
      </c>
      <c r="E78" s="20">
        <v>0</v>
      </c>
      <c r="F78" s="20">
        <v>0</v>
      </c>
      <c r="G78" s="20">
        <v>0</v>
      </c>
    </row>
    <row r="79" spans="1:7" ht="12.75" customHeight="1">
      <c r="A79" s="109" t="s">
        <v>0</v>
      </c>
      <c r="B79" s="110" t="s">
        <v>0</v>
      </c>
      <c r="C79" s="110" t="s">
        <v>0</v>
      </c>
      <c r="D79" s="57" t="s">
        <v>94</v>
      </c>
      <c r="E79" s="20">
        <v>0</v>
      </c>
      <c r="F79" s="20">
        <v>0</v>
      </c>
      <c r="G79" s="20">
        <v>0</v>
      </c>
    </row>
    <row r="80" spans="1:7" ht="18.75" customHeight="1">
      <c r="A80" s="109" t="s">
        <v>117</v>
      </c>
      <c r="B80" s="110" t="s">
        <v>111</v>
      </c>
      <c r="C80" s="110" t="s">
        <v>118</v>
      </c>
      <c r="D80" s="57" t="s">
        <v>89</v>
      </c>
      <c r="E80" s="20">
        <f>E81+E83+E84+E85</f>
        <v>324360.7</v>
      </c>
      <c r="F80" s="20">
        <f>F81+F83+F84+F85</f>
        <v>362482.4</v>
      </c>
      <c r="G80" s="25">
        <f>F80/E80*100</f>
        <v>111.75287265072495</v>
      </c>
    </row>
    <row r="81" spans="1:7" ht="14.25" customHeight="1">
      <c r="A81" s="109" t="s">
        <v>0</v>
      </c>
      <c r="B81" s="110" t="s">
        <v>0</v>
      </c>
      <c r="C81" s="110" t="s">
        <v>0</v>
      </c>
      <c r="D81" s="57" t="s">
        <v>90</v>
      </c>
      <c r="E81" s="20">
        <f>E87+E93+E99+E105+E111+E117+E123+E129+E135</f>
        <v>52160.700000000004</v>
      </c>
      <c r="F81" s="20">
        <f>F87+F93+F99+F105+F111+F117+F123+F129+F135</f>
        <v>51657.100000000006</v>
      </c>
      <c r="G81" s="25">
        <f>F81/E81*100</f>
        <v>99.03452215940354</v>
      </c>
    </row>
    <row r="82" spans="1:7" ht="14.25" customHeight="1">
      <c r="A82" s="109" t="s">
        <v>0</v>
      </c>
      <c r="B82" s="110" t="s">
        <v>0</v>
      </c>
      <c r="C82" s="110" t="s">
        <v>0</v>
      </c>
      <c r="D82" s="57" t="s">
        <v>91</v>
      </c>
      <c r="E82" s="20">
        <f>E88+E94+E100+E106+E112+E118+E124+E130+E136</f>
        <v>41691.80000000001</v>
      </c>
      <c r="F82" s="20">
        <f>F88+F94+F100+F106+F112+F118+F124+F130+F136</f>
        <v>41188.14420000001</v>
      </c>
      <c r="G82" s="25">
        <f>F82/E82*100</f>
        <v>98.791954772881</v>
      </c>
    </row>
    <row r="83" spans="1:7" ht="28.5" customHeight="1">
      <c r="A83" s="109" t="s">
        <v>0</v>
      </c>
      <c r="B83" s="110" t="s">
        <v>0</v>
      </c>
      <c r="C83" s="110" t="s">
        <v>0</v>
      </c>
      <c r="D83" s="57" t="s">
        <v>92</v>
      </c>
      <c r="E83" s="20">
        <f aca="true" t="shared" si="3" ref="E83:F85">E89+E95+E101+E107+E113+E119+E125+E131+E137</f>
        <v>0</v>
      </c>
      <c r="F83" s="20">
        <f t="shared" si="3"/>
        <v>0</v>
      </c>
      <c r="G83" s="25">
        <v>0</v>
      </c>
    </row>
    <row r="84" spans="1:7" ht="28.5" customHeight="1">
      <c r="A84" s="109" t="s">
        <v>0</v>
      </c>
      <c r="B84" s="110" t="s">
        <v>0</v>
      </c>
      <c r="C84" s="110" t="s">
        <v>0</v>
      </c>
      <c r="D84" s="57" t="s">
        <v>93</v>
      </c>
      <c r="E84" s="20">
        <f t="shared" si="3"/>
        <v>0</v>
      </c>
      <c r="F84" s="20">
        <f t="shared" si="3"/>
        <v>0</v>
      </c>
      <c r="G84" s="25">
        <v>0</v>
      </c>
    </row>
    <row r="85" spans="1:7" ht="14.25" customHeight="1">
      <c r="A85" s="109" t="s">
        <v>0</v>
      </c>
      <c r="B85" s="110" t="s">
        <v>0</v>
      </c>
      <c r="C85" s="110" t="s">
        <v>0</v>
      </c>
      <c r="D85" s="57" t="s">
        <v>94</v>
      </c>
      <c r="E85" s="20">
        <f t="shared" si="3"/>
        <v>272200</v>
      </c>
      <c r="F85" s="20">
        <f t="shared" si="3"/>
        <v>310825.3</v>
      </c>
      <c r="G85" s="25">
        <f>F85/E85*100</f>
        <v>114.19004408523143</v>
      </c>
    </row>
    <row r="86" spans="1:7" ht="12.75" customHeight="1">
      <c r="A86" s="109" t="s">
        <v>119</v>
      </c>
      <c r="B86" s="110" t="s">
        <v>99</v>
      </c>
      <c r="C86" s="110" t="s">
        <v>120</v>
      </c>
      <c r="D86" s="57" t="s">
        <v>89</v>
      </c>
      <c r="E86" s="20">
        <f>E87+E89+E90+E91</f>
        <v>1199.8</v>
      </c>
      <c r="F86" s="20">
        <f>F87+F89+F90+F91</f>
        <v>1847.6</v>
      </c>
      <c r="G86" s="25">
        <f>F86/E86*100</f>
        <v>153.99233205534256</v>
      </c>
    </row>
    <row r="87" spans="1:7" ht="12.75" customHeight="1">
      <c r="A87" s="109" t="s">
        <v>0</v>
      </c>
      <c r="B87" s="110" t="s">
        <v>0</v>
      </c>
      <c r="C87" s="110" t="s">
        <v>0</v>
      </c>
      <c r="D87" s="57" t="s">
        <v>90</v>
      </c>
      <c r="E87" s="20">
        <v>599.8</v>
      </c>
      <c r="F87" s="20">
        <v>599.8</v>
      </c>
      <c r="G87" s="25">
        <f>F87/E87*100</f>
        <v>100</v>
      </c>
    </row>
    <row r="88" spans="1:7" ht="12.75" customHeight="1">
      <c r="A88" s="109" t="s">
        <v>0</v>
      </c>
      <c r="B88" s="110" t="s">
        <v>0</v>
      </c>
      <c r="C88" s="110" t="s">
        <v>0</v>
      </c>
      <c r="D88" s="57" t="s">
        <v>91</v>
      </c>
      <c r="E88" s="20">
        <v>570</v>
      </c>
      <c r="F88" s="20">
        <v>570</v>
      </c>
      <c r="G88" s="25">
        <f>F88/E88*100</f>
        <v>100</v>
      </c>
    </row>
    <row r="89" spans="1:7" ht="28.5" customHeight="1">
      <c r="A89" s="109" t="s">
        <v>0</v>
      </c>
      <c r="B89" s="110" t="s">
        <v>0</v>
      </c>
      <c r="C89" s="110" t="s">
        <v>0</v>
      </c>
      <c r="D89" s="57" t="s">
        <v>92</v>
      </c>
      <c r="E89" s="20">
        <v>0</v>
      </c>
      <c r="F89" s="20">
        <v>0</v>
      </c>
      <c r="G89" s="25">
        <v>0</v>
      </c>
    </row>
    <row r="90" spans="1:7" ht="28.5" customHeight="1">
      <c r="A90" s="109" t="s">
        <v>0</v>
      </c>
      <c r="B90" s="110" t="s">
        <v>0</v>
      </c>
      <c r="C90" s="110" t="s">
        <v>0</v>
      </c>
      <c r="D90" s="57" t="s">
        <v>93</v>
      </c>
      <c r="E90" s="20">
        <v>0</v>
      </c>
      <c r="F90" s="20">
        <v>0</v>
      </c>
      <c r="G90" s="25">
        <v>0</v>
      </c>
    </row>
    <row r="91" spans="1:7" ht="12.75" customHeight="1">
      <c r="A91" s="109" t="s">
        <v>0</v>
      </c>
      <c r="B91" s="110" t="s">
        <v>0</v>
      </c>
      <c r="C91" s="110" t="s">
        <v>0</v>
      </c>
      <c r="D91" s="57" t="s">
        <v>94</v>
      </c>
      <c r="E91" s="20">
        <v>600</v>
      </c>
      <c r="F91" s="20">
        <v>1247.8</v>
      </c>
      <c r="G91" s="25">
        <f>F91/E91*100</f>
        <v>207.96666666666667</v>
      </c>
    </row>
    <row r="92" spans="1:7" ht="18" customHeight="1">
      <c r="A92" s="109" t="s">
        <v>121</v>
      </c>
      <c r="B92" s="110" t="s">
        <v>99</v>
      </c>
      <c r="C92" s="110" t="s">
        <v>122</v>
      </c>
      <c r="D92" s="57" t="s">
        <v>89</v>
      </c>
      <c r="E92" s="20">
        <f>E93+E95+E96+E97</f>
        <v>14363.3</v>
      </c>
      <c r="F92" s="20">
        <f>F93+F95+F96+F97</f>
        <v>51675.600000000006</v>
      </c>
      <c r="G92" s="25">
        <f>F92/E92*100</f>
        <v>359.77526055989927</v>
      </c>
    </row>
    <row r="93" spans="1:7" ht="12.75" customHeight="1">
      <c r="A93" s="109" t="s">
        <v>0</v>
      </c>
      <c r="B93" s="110" t="s">
        <v>0</v>
      </c>
      <c r="C93" s="110" t="s">
        <v>0</v>
      </c>
      <c r="D93" s="57" t="s">
        <v>90</v>
      </c>
      <c r="E93" s="20">
        <v>9363.3</v>
      </c>
      <c r="F93" s="20">
        <v>9363.3</v>
      </c>
      <c r="G93" s="25">
        <f>F93/E93*100</f>
        <v>100</v>
      </c>
    </row>
    <row r="94" spans="1:7" ht="12.75" customHeight="1">
      <c r="A94" s="109" t="s">
        <v>0</v>
      </c>
      <c r="B94" s="110" t="s">
        <v>0</v>
      </c>
      <c r="C94" s="110" t="s">
        <v>0</v>
      </c>
      <c r="D94" s="57" t="s">
        <v>91</v>
      </c>
      <c r="E94" s="20">
        <v>8203.5</v>
      </c>
      <c r="F94" s="20">
        <v>8203.5</v>
      </c>
      <c r="G94" s="25">
        <f>F94/E94*100</f>
        <v>100</v>
      </c>
    </row>
    <row r="95" spans="1:7" ht="28.5" customHeight="1">
      <c r="A95" s="109" t="s">
        <v>0</v>
      </c>
      <c r="B95" s="110" t="s">
        <v>0</v>
      </c>
      <c r="C95" s="110" t="s">
        <v>0</v>
      </c>
      <c r="D95" s="57" t="s">
        <v>92</v>
      </c>
      <c r="E95" s="20">
        <v>0</v>
      </c>
      <c r="F95" s="20">
        <v>0</v>
      </c>
      <c r="G95" s="25">
        <v>0</v>
      </c>
    </row>
    <row r="96" spans="1:7" ht="28.5" customHeight="1">
      <c r="A96" s="109" t="s">
        <v>0</v>
      </c>
      <c r="B96" s="110" t="s">
        <v>0</v>
      </c>
      <c r="C96" s="110" t="s">
        <v>0</v>
      </c>
      <c r="D96" s="57" t="s">
        <v>93</v>
      </c>
      <c r="E96" s="20">
        <v>0</v>
      </c>
      <c r="F96" s="20">
        <v>0</v>
      </c>
      <c r="G96" s="25">
        <v>0</v>
      </c>
    </row>
    <row r="97" spans="1:7" ht="12.75" customHeight="1">
      <c r="A97" s="109" t="s">
        <v>0</v>
      </c>
      <c r="B97" s="110" t="s">
        <v>0</v>
      </c>
      <c r="C97" s="110" t="s">
        <v>0</v>
      </c>
      <c r="D97" s="57" t="s">
        <v>94</v>
      </c>
      <c r="E97" s="20">
        <v>5000</v>
      </c>
      <c r="F97" s="20">
        <v>42312.3</v>
      </c>
      <c r="G97" s="25">
        <f>F97/E97*100</f>
        <v>846.246</v>
      </c>
    </row>
    <row r="98" spans="1:7" ht="14.25" customHeight="1">
      <c r="A98" s="109" t="s">
        <v>123</v>
      </c>
      <c r="B98" s="110" t="s">
        <v>99</v>
      </c>
      <c r="C98" s="110" t="s">
        <v>124</v>
      </c>
      <c r="D98" s="57" t="s">
        <v>89</v>
      </c>
      <c r="E98" s="20">
        <f>E99+E101+E102+E103</f>
        <v>1050.7</v>
      </c>
      <c r="F98" s="20">
        <f>F99+F101+F102+F103</f>
        <v>1599.9</v>
      </c>
      <c r="G98" s="25">
        <f>F98/E98*100</f>
        <v>152.26991529456552</v>
      </c>
    </row>
    <row r="99" spans="1:7" ht="12.75" customHeight="1">
      <c r="A99" s="109" t="s">
        <v>0</v>
      </c>
      <c r="B99" s="110" t="s">
        <v>0</v>
      </c>
      <c r="C99" s="110" t="s">
        <v>0</v>
      </c>
      <c r="D99" s="57" t="s">
        <v>90</v>
      </c>
      <c r="E99" s="20">
        <v>450.7</v>
      </c>
      <c r="F99" s="20">
        <v>450.7</v>
      </c>
      <c r="G99" s="25">
        <f>F99/E99*100</f>
        <v>100</v>
      </c>
    </row>
    <row r="100" spans="1:7" ht="12.75" customHeight="1">
      <c r="A100" s="109" t="s">
        <v>0</v>
      </c>
      <c r="B100" s="110" t="s">
        <v>0</v>
      </c>
      <c r="C100" s="110" t="s">
        <v>0</v>
      </c>
      <c r="D100" s="57" t="s">
        <v>91</v>
      </c>
      <c r="E100" s="20">
        <v>400.7</v>
      </c>
      <c r="F100" s="20">
        <v>400.7</v>
      </c>
      <c r="G100" s="25">
        <f>F100/E100*100</f>
        <v>100</v>
      </c>
    </row>
    <row r="101" spans="1:7" ht="28.5" customHeight="1">
      <c r="A101" s="109" t="s">
        <v>0</v>
      </c>
      <c r="B101" s="110" t="s">
        <v>0</v>
      </c>
      <c r="C101" s="110" t="s">
        <v>0</v>
      </c>
      <c r="D101" s="57" t="s">
        <v>92</v>
      </c>
      <c r="E101" s="20">
        <v>0</v>
      </c>
      <c r="F101" s="20">
        <v>0</v>
      </c>
      <c r="G101" s="25">
        <v>0</v>
      </c>
    </row>
    <row r="102" spans="1:7" ht="28.5" customHeight="1">
      <c r="A102" s="109" t="s">
        <v>0</v>
      </c>
      <c r="B102" s="110" t="s">
        <v>0</v>
      </c>
      <c r="C102" s="110" t="s">
        <v>0</v>
      </c>
      <c r="D102" s="57" t="s">
        <v>93</v>
      </c>
      <c r="E102" s="20">
        <v>0</v>
      </c>
      <c r="F102" s="20">
        <v>0</v>
      </c>
      <c r="G102" s="25">
        <v>0</v>
      </c>
    </row>
    <row r="103" spans="1:7" ht="12.75" customHeight="1">
      <c r="A103" s="109" t="s">
        <v>0</v>
      </c>
      <c r="B103" s="110" t="s">
        <v>0</v>
      </c>
      <c r="C103" s="110" t="s">
        <v>0</v>
      </c>
      <c r="D103" s="57" t="s">
        <v>94</v>
      </c>
      <c r="E103" s="20">
        <v>600</v>
      </c>
      <c r="F103" s="20">
        <v>1149.2</v>
      </c>
      <c r="G103" s="25">
        <f>F103/E103*100</f>
        <v>191.53333333333333</v>
      </c>
    </row>
    <row r="104" spans="1:7" ht="16.5" customHeight="1">
      <c r="A104" s="109" t="s">
        <v>125</v>
      </c>
      <c r="B104" s="110" t="s">
        <v>99</v>
      </c>
      <c r="C104" s="110" t="s">
        <v>220</v>
      </c>
      <c r="D104" s="57" t="s">
        <v>89</v>
      </c>
      <c r="E104" s="20">
        <f>E105+E107+E108+E109</f>
        <v>0</v>
      </c>
      <c r="F104" s="20">
        <f>F105+F107+F108+F109</f>
        <v>0</v>
      </c>
      <c r="G104" s="25">
        <v>0</v>
      </c>
    </row>
    <row r="105" spans="1:7" ht="12.75" customHeight="1">
      <c r="A105" s="109" t="s">
        <v>0</v>
      </c>
      <c r="B105" s="110" t="s">
        <v>0</v>
      </c>
      <c r="C105" s="110" t="s">
        <v>0</v>
      </c>
      <c r="D105" s="57" t="s">
        <v>90</v>
      </c>
      <c r="E105" s="20">
        <v>0</v>
      </c>
      <c r="F105" s="20">
        <v>0</v>
      </c>
      <c r="G105" s="25">
        <v>0</v>
      </c>
    </row>
    <row r="106" spans="1:7" ht="12.75" customHeight="1">
      <c r="A106" s="109" t="s">
        <v>0</v>
      </c>
      <c r="B106" s="110" t="s">
        <v>0</v>
      </c>
      <c r="C106" s="110" t="s">
        <v>0</v>
      </c>
      <c r="D106" s="57" t="s">
        <v>91</v>
      </c>
      <c r="E106" s="20">
        <v>0</v>
      </c>
      <c r="F106" s="20">
        <v>0</v>
      </c>
      <c r="G106" s="25">
        <v>0</v>
      </c>
    </row>
    <row r="107" spans="1:7" ht="28.5" customHeight="1">
      <c r="A107" s="109" t="s">
        <v>0</v>
      </c>
      <c r="B107" s="110" t="s">
        <v>0</v>
      </c>
      <c r="C107" s="110" t="s">
        <v>0</v>
      </c>
      <c r="D107" s="57" t="s">
        <v>92</v>
      </c>
      <c r="E107" s="20">
        <v>0</v>
      </c>
      <c r="F107" s="20">
        <v>0</v>
      </c>
      <c r="G107" s="25">
        <v>0</v>
      </c>
    </row>
    <row r="108" spans="1:7" ht="28.5" customHeight="1">
      <c r="A108" s="109" t="s">
        <v>0</v>
      </c>
      <c r="B108" s="110" t="s">
        <v>0</v>
      </c>
      <c r="C108" s="110" t="s">
        <v>0</v>
      </c>
      <c r="D108" s="57" t="s">
        <v>93</v>
      </c>
      <c r="E108" s="20">
        <v>0</v>
      </c>
      <c r="F108" s="20">
        <v>0</v>
      </c>
      <c r="G108" s="25">
        <v>0</v>
      </c>
    </row>
    <row r="109" spans="1:7" ht="12.75" customHeight="1">
      <c r="A109" s="109" t="s">
        <v>0</v>
      </c>
      <c r="B109" s="110" t="s">
        <v>0</v>
      </c>
      <c r="C109" s="110" t="s">
        <v>0</v>
      </c>
      <c r="D109" s="57" t="s">
        <v>94</v>
      </c>
      <c r="E109" s="20">
        <v>0</v>
      </c>
      <c r="F109" s="20">
        <v>0</v>
      </c>
      <c r="G109" s="25">
        <v>0</v>
      </c>
    </row>
    <row r="110" spans="1:7" ht="16.5" customHeight="1">
      <c r="A110" s="111" t="s">
        <v>242</v>
      </c>
      <c r="B110" s="110" t="s">
        <v>99</v>
      </c>
      <c r="C110" s="110" t="s">
        <v>219</v>
      </c>
      <c r="D110" s="57" t="s">
        <v>89</v>
      </c>
      <c r="E110" s="20">
        <f>E111+E113+E114+E115</f>
        <v>1204.5</v>
      </c>
      <c r="F110" s="20">
        <f>F111+F113+F114+F115</f>
        <v>1320.5</v>
      </c>
      <c r="G110" s="25">
        <f>F110/E110*100</f>
        <v>109.63055209630552</v>
      </c>
    </row>
    <row r="111" spans="1:7" ht="12.75" customHeight="1">
      <c r="A111" s="109" t="s">
        <v>0</v>
      </c>
      <c r="B111" s="110" t="s">
        <v>0</v>
      </c>
      <c r="C111" s="110" t="s">
        <v>0</v>
      </c>
      <c r="D111" s="57" t="s">
        <v>90</v>
      </c>
      <c r="E111" s="20">
        <v>604.5</v>
      </c>
      <c r="F111" s="20">
        <v>604.5</v>
      </c>
      <c r="G111" s="25">
        <f>F111/E111*100</f>
        <v>100</v>
      </c>
    </row>
    <row r="112" spans="1:7" ht="12.75" customHeight="1">
      <c r="A112" s="109" t="s">
        <v>0</v>
      </c>
      <c r="B112" s="110" t="s">
        <v>0</v>
      </c>
      <c r="C112" s="110" t="s">
        <v>0</v>
      </c>
      <c r="D112" s="57" t="s">
        <v>91</v>
      </c>
      <c r="E112" s="20">
        <v>575.2</v>
      </c>
      <c r="F112" s="20">
        <v>575.2</v>
      </c>
      <c r="G112" s="25">
        <f>F112/E112*100</f>
        <v>100</v>
      </c>
    </row>
    <row r="113" spans="1:7" ht="28.5" customHeight="1">
      <c r="A113" s="109" t="s">
        <v>0</v>
      </c>
      <c r="B113" s="110" t="s">
        <v>0</v>
      </c>
      <c r="C113" s="110" t="s">
        <v>0</v>
      </c>
      <c r="D113" s="57" t="s">
        <v>92</v>
      </c>
      <c r="E113" s="20">
        <v>0</v>
      </c>
      <c r="F113" s="20">
        <v>0</v>
      </c>
      <c r="G113" s="25">
        <v>0</v>
      </c>
    </row>
    <row r="114" spans="1:7" ht="28.5" customHeight="1">
      <c r="A114" s="109" t="s">
        <v>0</v>
      </c>
      <c r="B114" s="110" t="s">
        <v>0</v>
      </c>
      <c r="C114" s="110" t="s">
        <v>0</v>
      </c>
      <c r="D114" s="57" t="s">
        <v>93</v>
      </c>
      <c r="E114" s="20">
        <v>0</v>
      </c>
      <c r="F114" s="20">
        <v>0</v>
      </c>
      <c r="G114" s="25">
        <v>0</v>
      </c>
    </row>
    <row r="115" spans="1:7" ht="12.75" customHeight="1">
      <c r="A115" s="109" t="s">
        <v>0</v>
      </c>
      <c r="B115" s="110" t="s">
        <v>0</v>
      </c>
      <c r="C115" s="110" t="s">
        <v>0</v>
      </c>
      <c r="D115" s="57" t="s">
        <v>94</v>
      </c>
      <c r="E115" s="20">
        <v>600</v>
      </c>
      <c r="F115" s="20">
        <v>716</v>
      </c>
      <c r="G115" s="25">
        <f>F115/E115*100</f>
        <v>119.33333333333334</v>
      </c>
    </row>
    <row r="116" spans="1:7" ht="16.5" customHeight="1">
      <c r="A116" s="111" t="s">
        <v>243</v>
      </c>
      <c r="B116" s="110" t="s">
        <v>99</v>
      </c>
      <c r="C116" s="110" t="s">
        <v>126</v>
      </c>
      <c r="D116" s="57" t="s">
        <v>89</v>
      </c>
      <c r="E116" s="20">
        <f>E117+E119+E120+E121</f>
        <v>298143.7</v>
      </c>
      <c r="F116" s="20">
        <f>F117+F119+F120+F121</f>
        <v>298143.7</v>
      </c>
      <c r="G116" s="25">
        <f>F116/E116*100</f>
        <v>100</v>
      </c>
    </row>
    <row r="117" spans="1:7" ht="12.75" customHeight="1">
      <c r="A117" s="109" t="s">
        <v>0</v>
      </c>
      <c r="B117" s="110" t="s">
        <v>0</v>
      </c>
      <c r="C117" s="110" t="s">
        <v>0</v>
      </c>
      <c r="D117" s="57" t="s">
        <v>90</v>
      </c>
      <c r="E117" s="20">
        <v>32743.7</v>
      </c>
      <c r="F117" s="20">
        <v>32743.7</v>
      </c>
      <c r="G117" s="25">
        <f>F117/E117*100</f>
        <v>100</v>
      </c>
    </row>
    <row r="118" spans="1:7" ht="12.75" customHeight="1">
      <c r="A118" s="109" t="s">
        <v>0</v>
      </c>
      <c r="B118" s="110" t="s">
        <v>0</v>
      </c>
      <c r="C118" s="110" t="s">
        <v>0</v>
      </c>
      <c r="D118" s="57" t="s">
        <v>91</v>
      </c>
      <c r="E118" s="20">
        <v>24893.7</v>
      </c>
      <c r="F118" s="20">
        <v>24893.7</v>
      </c>
      <c r="G118" s="25">
        <f>F118/E118*100</f>
        <v>100</v>
      </c>
    </row>
    <row r="119" spans="1:7" ht="28.5" customHeight="1">
      <c r="A119" s="109" t="s">
        <v>0</v>
      </c>
      <c r="B119" s="110" t="s">
        <v>0</v>
      </c>
      <c r="C119" s="110" t="s">
        <v>0</v>
      </c>
      <c r="D119" s="57" t="s">
        <v>92</v>
      </c>
      <c r="E119" s="20">
        <v>0</v>
      </c>
      <c r="F119" s="20">
        <v>0</v>
      </c>
      <c r="G119" s="25">
        <v>0</v>
      </c>
    </row>
    <row r="120" spans="1:7" ht="28.5" customHeight="1">
      <c r="A120" s="109" t="s">
        <v>0</v>
      </c>
      <c r="B120" s="110" t="s">
        <v>0</v>
      </c>
      <c r="C120" s="110" t="s">
        <v>0</v>
      </c>
      <c r="D120" s="57" t="s">
        <v>93</v>
      </c>
      <c r="E120" s="20">
        <v>0</v>
      </c>
      <c r="F120" s="20">
        <v>0</v>
      </c>
      <c r="G120" s="25">
        <v>0</v>
      </c>
    </row>
    <row r="121" spans="1:7" ht="12.75" customHeight="1">
      <c r="A121" s="109" t="s">
        <v>0</v>
      </c>
      <c r="B121" s="110" t="s">
        <v>0</v>
      </c>
      <c r="C121" s="110" t="s">
        <v>0</v>
      </c>
      <c r="D121" s="57" t="s">
        <v>94</v>
      </c>
      <c r="E121" s="20">
        <v>265400</v>
      </c>
      <c r="F121" s="20">
        <v>265400</v>
      </c>
      <c r="G121" s="25">
        <f>F121/E121*100</f>
        <v>100</v>
      </c>
    </row>
    <row r="122" spans="1:7" ht="14.25" customHeight="1">
      <c r="A122" s="109" t="s">
        <v>244</v>
      </c>
      <c r="B122" s="110" t="s">
        <v>99</v>
      </c>
      <c r="C122" s="110" t="s">
        <v>127</v>
      </c>
      <c r="D122" s="57" t="s">
        <v>89</v>
      </c>
      <c r="E122" s="20">
        <f>E123+E125+E126+E127</f>
        <v>0</v>
      </c>
      <c r="F122" s="20">
        <f>F123+F125+F126+F127</f>
        <v>0</v>
      </c>
      <c r="G122" s="25">
        <v>0</v>
      </c>
    </row>
    <row r="123" spans="1:7" ht="12.75" customHeight="1">
      <c r="A123" s="109" t="s">
        <v>0</v>
      </c>
      <c r="B123" s="110" t="s">
        <v>0</v>
      </c>
      <c r="C123" s="110" t="s">
        <v>0</v>
      </c>
      <c r="D123" s="57" t="s">
        <v>90</v>
      </c>
      <c r="E123" s="20">
        <v>0</v>
      </c>
      <c r="F123" s="20">
        <v>0</v>
      </c>
      <c r="G123" s="25">
        <v>0</v>
      </c>
    </row>
    <row r="124" spans="1:7" ht="12.75" customHeight="1">
      <c r="A124" s="109" t="s">
        <v>0</v>
      </c>
      <c r="B124" s="110" t="s">
        <v>0</v>
      </c>
      <c r="C124" s="110" t="s">
        <v>0</v>
      </c>
      <c r="D124" s="57" t="s">
        <v>91</v>
      </c>
      <c r="E124" s="20">
        <v>0</v>
      </c>
      <c r="F124" s="20">
        <v>0</v>
      </c>
      <c r="G124" s="25">
        <v>0</v>
      </c>
    </row>
    <row r="125" spans="1:7" ht="28.5" customHeight="1">
      <c r="A125" s="109" t="s">
        <v>0</v>
      </c>
      <c r="B125" s="110" t="s">
        <v>0</v>
      </c>
      <c r="C125" s="110" t="s">
        <v>0</v>
      </c>
      <c r="D125" s="57" t="s">
        <v>92</v>
      </c>
      <c r="E125" s="20">
        <v>0</v>
      </c>
      <c r="F125" s="20">
        <v>0</v>
      </c>
      <c r="G125" s="25">
        <v>0</v>
      </c>
    </row>
    <row r="126" spans="1:7" ht="28.5" customHeight="1">
      <c r="A126" s="109" t="s">
        <v>0</v>
      </c>
      <c r="B126" s="110" t="s">
        <v>0</v>
      </c>
      <c r="C126" s="110" t="s">
        <v>0</v>
      </c>
      <c r="D126" s="57" t="s">
        <v>93</v>
      </c>
      <c r="E126" s="20">
        <v>0</v>
      </c>
      <c r="F126" s="20">
        <v>0</v>
      </c>
      <c r="G126" s="25">
        <v>0</v>
      </c>
    </row>
    <row r="127" spans="1:7" ht="12.75" customHeight="1">
      <c r="A127" s="109" t="s">
        <v>0</v>
      </c>
      <c r="B127" s="110" t="s">
        <v>0</v>
      </c>
      <c r="C127" s="110" t="s">
        <v>0</v>
      </c>
      <c r="D127" s="57" t="s">
        <v>94</v>
      </c>
      <c r="E127" s="20">
        <v>0</v>
      </c>
      <c r="F127" s="20">
        <v>0</v>
      </c>
      <c r="G127" s="25">
        <v>0</v>
      </c>
    </row>
    <row r="128" spans="1:7" s="6" customFormat="1" ht="18.75" customHeight="1">
      <c r="A128" s="109" t="s">
        <v>245</v>
      </c>
      <c r="B128" s="110" t="s">
        <v>99</v>
      </c>
      <c r="C128" s="110" t="s">
        <v>128</v>
      </c>
      <c r="D128" s="57" t="s">
        <v>89</v>
      </c>
      <c r="E128" s="20">
        <f>E129+E131+E132+E133</f>
        <v>2404.8</v>
      </c>
      <c r="F128" s="20">
        <f>F129+F131+F132+F133</f>
        <v>2404.8</v>
      </c>
      <c r="G128" s="25">
        <f>F128/E128*100</f>
        <v>100</v>
      </c>
    </row>
    <row r="129" spans="1:7" s="6" customFormat="1" ht="12.75" customHeight="1">
      <c r="A129" s="109" t="s">
        <v>0</v>
      </c>
      <c r="B129" s="110" t="s">
        <v>0</v>
      </c>
      <c r="C129" s="110" t="s">
        <v>0</v>
      </c>
      <c r="D129" s="57" t="s">
        <v>90</v>
      </c>
      <c r="E129" s="20">
        <v>2404.8</v>
      </c>
      <c r="F129" s="20">
        <v>2404.8</v>
      </c>
      <c r="G129" s="25">
        <f>F129/E129*100</f>
        <v>100</v>
      </c>
    </row>
    <row r="130" spans="1:7" s="6" customFormat="1" ht="12.75" customHeight="1">
      <c r="A130" s="109" t="s">
        <v>0</v>
      </c>
      <c r="B130" s="110" t="s">
        <v>0</v>
      </c>
      <c r="C130" s="110" t="s">
        <v>0</v>
      </c>
      <c r="D130" s="57" t="s">
        <v>91</v>
      </c>
      <c r="E130" s="20">
        <v>1904.8</v>
      </c>
      <c r="F130" s="71">
        <v>1904.785</v>
      </c>
      <c r="G130" s="25">
        <f>F130/E130*100</f>
        <v>99.99921251574969</v>
      </c>
    </row>
    <row r="131" spans="1:7" s="6" customFormat="1" ht="28.5" customHeight="1">
      <c r="A131" s="109" t="s">
        <v>0</v>
      </c>
      <c r="B131" s="110" t="s">
        <v>0</v>
      </c>
      <c r="C131" s="110" t="s">
        <v>0</v>
      </c>
      <c r="D131" s="57" t="s">
        <v>92</v>
      </c>
      <c r="E131" s="20">
        <v>0</v>
      </c>
      <c r="F131" s="20">
        <v>0</v>
      </c>
      <c r="G131" s="25">
        <v>0</v>
      </c>
    </row>
    <row r="132" spans="1:7" ht="28.5" customHeight="1">
      <c r="A132" s="109" t="s">
        <v>0</v>
      </c>
      <c r="B132" s="110" t="s">
        <v>0</v>
      </c>
      <c r="C132" s="110" t="s">
        <v>0</v>
      </c>
      <c r="D132" s="57" t="s">
        <v>93</v>
      </c>
      <c r="E132" s="20">
        <v>0</v>
      </c>
      <c r="F132" s="20">
        <v>0</v>
      </c>
      <c r="G132" s="25">
        <v>0</v>
      </c>
    </row>
    <row r="133" spans="1:7" ht="12.75" customHeight="1">
      <c r="A133" s="109" t="s">
        <v>0</v>
      </c>
      <c r="B133" s="110" t="s">
        <v>0</v>
      </c>
      <c r="C133" s="110" t="s">
        <v>0</v>
      </c>
      <c r="D133" s="57" t="s">
        <v>94</v>
      </c>
      <c r="E133" s="20">
        <v>0</v>
      </c>
      <c r="F133" s="20">
        <v>0</v>
      </c>
      <c r="G133" s="25">
        <v>0</v>
      </c>
    </row>
    <row r="134" spans="1:7" ht="13.5" customHeight="1">
      <c r="A134" s="109" t="s">
        <v>246</v>
      </c>
      <c r="B134" s="110" t="s">
        <v>99</v>
      </c>
      <c r="C134" s="110" t="s">
        <v>129</v>
      </c>
      <c r="D134" s="57" t="s">
        <v>89</v>
      </c>
      <c r="E134" s="20">
        <f>E135+E137+E138+E139</f>
        <v>5993.9</v>
      </c>
      <c r="F134" s="20">
        <f>F135+F137+F138+F139</f>
        <v>5490.3</v>
      </c>
      <c r="G134" s="25">
        <f>F134/E134*100</f>
        <v>91.59812476017285</v>
      </c>
    </row>
    <row r="135" spans="1:7" ht="12.75" customHeight="1">
      <c r="A135" s="109" t="s">
        <v>0</v>
      </c>
      <c r="B135" s="110" t="s">
        <v>0</v>
      </c>
      <c r="C135" s="110" t="s">
        <v>0</v>
      </c>
      <c r="D135" s="57" t="s">
        <v>90</v>
      </c>
      <c r="E135" s="20">
        <v>5993.9</v>
      </c>
      <c r="F135" s="71">
        <v>5490.3</v>
      </c>
      <c r="G135" s="25">
        <f>F135/E135*100</f>
        <v>91.59812476017285</v>
      </c>
    </row>
    <row r="136" spans="1:7" ht="12.75" customHeight="1">
      <c r="A136" s="109" t="s">
        <v>0</v>
      </c>
      <c r="B136" s="110" t="s">
        <v>0</v>
      </c>
      <c r="C136" s="110" t="s">
        <v>0</v>
      </c>
      <c r="D136" s="57" t="s">
        <v>91</v>
      </c>
      <c r="E136" s="20">
        <v>5143.9</v>
      </c>
      <c r="F136" s="71">
        <v>4640.2592</v>
      </c>
      <c r="G136" s="25">
        <f>F136/E136*100</f>
        <v>90.20896984778088</v>
      </c>
    </row>
    <row r="137" spans="1:7" ht="28.5" customHeight="1">
      <c r="A137" s="109" t="s">
        <v>0</v>
      </c>
      <c r="B137" s="110" t="s">
        <v>0</v>
      </c>
      <c r="C137" s="110" t="s">
        <v>0</v>
      </c>
      <c r="D137" s="57" t="s">
        <v>92</v>
      </c>
      <c r="E137" s="20">
        <v>0</v>
      </c>
      <c r="F137" s="20">
        <v>0</v>
      </c>
      <c r="G137" s="25">
        <v>0</v>
      </c>
    </row>
    <row r="138" spans="1:7" ht="28.5" customHeight="1">
      <c r="A138" s="109" t="s">
        <v>0</v>
      </c>
      <c r="B138" s="110" t="s">
        <v>0</v>
      </c>
      <c r="C138" s="110" t="s">
        <v>0</v>
      </c>
      <c r="D138" s="57" t="s">
        <v>93</v>
      </c>
      <c r="E138" s="20">
        <v>0</v>
      </c>
      <c r="F138" s="20">
        <v>0</v>
      </c>
      <c r="G138" s="25">
        <v>0</v>
      </c>
    </row>
    <row r="139" spans="1:7" ht="12.75" customHeight="1">
      <c r="A139" s="109" t="s">
        <v>0</v>
      </c>
      <c r="B139" s="110" t="s">
        <v>0</v>
      </c>
      <c r="C139" s="110" t="s">
        <v>0</v>
      </c>
      <c r="D139" s="57" t="s">
        <v>94</v>
      </c>
      <c r="E139" s="20">
        <v>0</v>
      </c>
      <c r="F139" s="20">
        <v>0</v>
      </c>
      <c r="G139" s="25">
        <v>0</v>
      </c>
    </row>
    <row r="140" spans="1:7" ht="12.75">
      <c r="A140" s="109" t="s">
        <v>247</v>
      </c>
      <c r="B140" s="112" t="s">
        <v>111</v>
      </c>
      <c r="C140" s="112" t="s">
        <v>217</v>
      </c>
      <c r="D140" s="57" t="s">
        <v>89</v>
      </c>
      <c r="E140" s="20">
        <f>E141+E143+E144+E145</f>
        <v>7160</v>
      </c>
      <c r="F140" s="20">
        <f>F141+F143+F144+F145</f>
        <v>5369.628</v>
      </c>
      <c r="G140" s="25">
        <f>F140/E140*100</f>
        <v>74.99480446927373</v>
      </c>
    </row>
    <row r="141" spans="1:7" ht="12.75">
      <c r="A141" s="109"/>
      <c r="B141" s="110"/>
      <c r="C141" s="110"/>
      <c r="D141" s="57" t="s">
        <v>90</v>
      </c>
      <c r="E141" s="20">
        <f>E147</f>
        <v>2500</v>
      </c>
      <c r="F141" s="20">
        <f>F147</f>
        <v>1652.03</v>
      </c>
      <c r="G141" s="25">
        <f>F141/E141*100</f>
        <v>66.0812</v>
      </c>
    </row>
    <row r="142" spans="1:7" ht="25.5">
      <c r="A142" s="109"/>
      <c r="B142" s="110"/>
      <c r="C142" s="110"/>
      <c r="D142" s="57" t="s">
        <v>91</v>
      </c>
      <c r="E142" s="20">
        <f aca="true" t="shared" si="4" ref="E142:F145">E148</f>
        <v>0</v>
      </c>
      <c r="F142" s="20">
        <f t="shared" si="4"/>
        <v>0</v>
      </c>
      <c r="G142" s="25">
        <v>0</v>
      </c>
    </row>
    <row r="143" spans="1:7" ht="38.25">
      <c r="A143" s="109"/>
      <c r="B143" s="110"/>
      <c r="C143" s="110"/>
      <c r="D143" s="57" t="s">
        <v>92</v>
      </c>
      <c r="E143" s="20">
        <f t="shared" si="4"/>
        <v>0</v>
      </c>
      <c r="F143" s="20">
        <f t="shared" si="4"/>
        <v>0</v>
      </c>
      <c r="G143" s="25">
        <v>0</v>
      </c>
    </row>
    <row r="144" spans="1:7" ht="25.5">
      <c r="A144" s="109"/>
      <c r="B144" s="110"/>
      <c r="C144" s="110"/>
      <c r="D144" s="57" t="s">
        <v>93</v>
      </c>
      <c r="E144" s="20">
        <f t="shared" si="4"/>
        <v>0</v>
      </c>
      <c r="F144" s="20">
        <f t="shared" si="4"/>
        <v>0</v>
      </c>
      <c r="G144" s="25">
        <v>0</v>
      </c>
    </row>
    <row r="145" spans="1:7" ht="12.75">
      <c r="A145" s="109"/>
      <c r="B145" s="110"/>
      <c r="C145" s="110"/>
      <c r="D145" s="57" t="s">
        <v>94</v>
      </c>
      <c r="E145" s="20">
        <f t="shared" si="4"/>
        <v>4660</v>
      </c>
      <c r="F145" s="20">
        <f t="shared" si="4"/>
        <v>3717.598</v>
      </c>
      <c r="G145" s="25">
        <v>0</v>
      </c>
    </row>
    <row r="146" spans="1:7" ht="12.75">
      <c r="A146" s="113" t="s">
        <v>248</v>
      </c>
      <c r="B146" s="112" t="s">
        <v>99</v>
      </c>
      <c r="C146" s="112" t="s">
        <v>217</v>
      </c>
      <c r="D146" s="57" t="s">
        <v>89</v>
      </c>
      <c r="E146" s="20">
        <f>E147+E149+E150+E151</f>
        <v>7160</v>
      </c>
      <c r="F146" s="20">
        <f>F147+F149+F150+F151</f>
        <v>5369.628</v>
      </c>
      <c r="G146" s="25">
        <f>F146/E146*100</f>
        <v>74.99480446927373</v>
      </c>
    </row>
    <row r="147" spans="1:7" ht="12.75">
      <c r="A147" s="109"/>
      <c r="B147" s="110"/>
      <c r="C147" s="110"/>
      <c r="D147" s="57" t="s">
        <v>90</v>
      </c>
      <c r="E147" s="20">
        <v>2500</v>
      </c>
      <c r="F147" s="20">
        <v>1652.03</v>
      </c>
      <c r="G147" s="25">
        <f>F147/E147*100</f>
        <v>66.0812</v>
      </c>
    </row>
    <row r="148" spans="1:7" ht="25.5">
      <c r="A148" s="109"/>
      <c r="B148" s="110"/>
      <c r="C148" s="110"/>
      <c r="D148" s="57" t="s">
        <v>91</v>
      </c>
      <c r="E148" s="20">
        <v>0</v>
      </c>
      <c r="F148" s="20">
        <v>0</v>
      </c>
      <c r="G148" s="25">
        <v>0</v>
      </c>
    </row>
    <row r="149" spans="1:7" ht="38.25">
      <c r="A149" s="109"/>
      <c r="B149" s="110"/>
      <c r="C149" s="110"/>
      <c r="D149" s="57" t="s">
        <v>92</v>
      </c>
      <c r="E149" s="20">
        <v>0</v>
      </c>
      <c r="F149" s="20">
        <v>0</v>
      </c>
      <c r="G149" s="25">
        <v>0</v>
      </c>
    </row>
    <row r="150" spans="1:7" ht="25.5">
      <c r="A150" s="109"/>
      <c r="B150" s="110"/>
      <c r="C150" s="110"/>
      <c r="D150" s="57" t="s">
        <v>93</v>
      </c>
      <c r="E150" s="20">
        <v>0</v>
      </c>
      <c r="F150" s="20">
        <v>0</v>
      </c>
      <c r="G150" s="25">
        <v>0</v>
      </c>
    </row>
    <row r="151" spans="1:7" ht="12.75">
      <c r="A151" s="109"/>
      <c r="B151" s="110"/>
      <c r="C151" s="110"/>
      <c r="D151" s="57" t="s">
        <v>94</v>
      </c>
      <c r="E151" s="20">
        <v>4660</v>
      </c>
      <c r="F151" s="20">
        <v>3717.598</v>
      </c>
      <c r="G151" s="25">
        <v>0</v>
      </c>
    </row>
    <row r="152" spans="1:7" ht="18" customHeight="1">
      <c r="A152" s="109" t="s">
        <v>132</v>
      </c>
      <c r="B152" s="110" t="s">
        <v>108</v>
      </c>
      <c r="C152" s="110" t="s">
        <v>133</v>
      </c>
      <c r="D152" s="57" t="s">
        <v>89</v>
      </c>
      <c r="E152" s="20">
        <f>E153+E155+E156+E157</f>
        <v>1000579.9</v>
      </c>
      <c r="F152" s="20">
        <f>F153+F155+F156+F157</f>
        <v>1055173.6912</v>
      </c>
      <c r="G152" s="25">
        <f>F152/E152*100</f>
        <v>105.45621506088618</v>
      </c>
    </row>
    <row r="153" spans="1:7" ht="14.25" customHeight="1">
      <c r="A153" s="109" t="s">
        <v>0</v>
      </c>
      <c r="B153" s="110" t="s">
        <v>0</v>
      </c>
      <c r="C153" s="110" t="s">
        <v>0</v>
      </c>
      <c r="D153" s="57" t="s">
        <v>90</v>
      </c>
      <c r="E153" s="20">
        <f aca="true" t="shared" si="5" ref="E153:F157">E159+E255+E273+E279+E321+E375+E381</f>
        <v>325301</v>
      </c>
      <c r="F153" s="20">
        <f t="shared" si="5"/>
        <v>321844.79120000004</v>
      </c>
      <c r="G153" s="25">
        <f>F153/E153*100</f>
        <v>98.937535144374</v>
      </c>
    </row>
    <row r="154" spans="1:7" ht="14.25" customHeight="1">
      <c r="A154" s="109" t="s">
        <v>0</v>
      </c>
      <c r="B154" s="110" t="s">
        <v>0</v>
      </c>
      <c r="C154" s="110" t="s">
        <v>0</v>
      </c>
      <c r="D154" s="57" t="s">
        <v>91</v>
      </c>
      <c r="E154" s="20">
        <f t="shared" si="5"/>
        <v>108242.90000000001</v>
      </c>
      <c r="F154" s="20">
        <f t="shared" si="5"/>
        <v>105710.1713</v>
      </c>
      <c r="G154" s="25">
        <f>F154/E154*100</f>
        <v>97.66014334427476</v>
      </c>
    </row>
    <row r="155" spans="1:7" ht="28.5" customHeight="1">
      <c r="A155" s="109" t="s">
        <v>0</v>
      </c>
      <c r="B155" s="110" t="s">
        <v>0</v>
      </c>
      <c r="C155" s="110" t="s">
        <v>0</v>
      </c>
      <c r="D155" s="57" t="s">
        <v>92</v>
      </c>
      <c r="E155" s="20">
        <f t="shared" si="5"/>
        <v>0</v>
      </c>
      <c r="F155" s="20">
        <f t="shared" si="5"/>
        <v>0</v>
      </c>
      <c r="G155" s="25">
        <v>0</v>
      </c>
    </row>
    <row r="156" spans="1:7" ht="28.5" customHeight="1">
      <c r="A156" s="109" t="s">
        <v>0</v>
      </c>
      <c r="B156" s="110" t="s">
        <v>0</v>
      </c>
      <c r="C156" s="110" t="s">
        <v>0</v>
      </c>
      <c r="D156" s="57" t="s">
        <v>93</v>
      </c>
      <c r="E156" s="20">
        <f t="shared" si="5"/>
        <v>0</v>
      </c>
      <c r="F156" s="20">
        <f t="shared" si="5"/>
        <v>0</v>
      </c>
      <c r="G156" s="25">
        <v>0</v>
      </c>
    </row>
    <row r="157" spans="1:7" ht="14.25" customHeight="1">
      <c r="A157" s="109" t="s">
        <v>0</v>
      </c>
      <c r="B157" s="110" t="s">
        <v>0</v>
      </c>
      <c r="C157" s="110" t="s">
        <v>0</v>
      </c>
      <c r="D157" s="57" t="s">
        <v>94</v>
      </c>
      <c r="E157" s="20">
        <f t="shared" si="5"/>
        <v>675278.9</v>
      </c>
      <c r="F157" s="20">
        <f t="shared" si="5"/>
        <v>733328.9</v>
      </c>
      <c r="G157" s="25">
        <f aca="true" t="shared" si="6" ref="G157:G211">F157/E157*100</f>
        <v>108.59644807501019</v>
      </c>
    </row>
    <row r="158" spans="1:7" ht="13.5" customHeight="1">
      <c r="A158" s="109" t="s">
        <v>134</v>
      </c>
      <c r="B158" s="110" t="s">
        <v>111</v>
      </c>
      <c r="C158" s="110" t="s">
        <v>135</v>
      </c>
      <c r="D158" s="57" t="s">
        <v>89</v>
      </c>
      <c r="E158" s="20">
        <f>E159+E161+E162+E163</f>
        <v>755826.8</v>
      </c>
      <c r="F158" s="20">
        <f>F159+F161+F162+F163</f>
        <v>811324.4561000001</v>
      </c>
      <c r="G158" s="25">
        <f t="shared" si="6"/>
        <v>107.34264200475559</v>
      </c>
    </row>
    <row r="159" spans="1:7" ht="14.25" customHeight="1">
      <c r="A159" s="109" t="s">
        <v>0</v>
      </c>
      <c r="B159" s="110" t="s">
        <v>0</v>
      </c>
      <c r="C159" s="110" t="s">
        <v>0</v>
      </c>
      <c r="D159" s="57" t="s">
        <v>90</v>
      </c>
      <c r="E159" s="20">
        <f>E165+E171+E177+E183+E189+E195+E201+E207+E213+E219+E225+E231+E237+E243+E249</f>
        <v>179876.80000000002</v>
      </c>
      <c r="F159" s="20">
        <f>F165+F171+F177+F183+F189+F195+F201+F207+F213+F219+F225+F231+F237+F243+F249</f>
        <v>177324.4561</v>
      </c>
      <c r="G159" s="25">
        <f t="shared" si="6"/>
        <v>98.5810599810537</v>
      </c>
    </row>
    <row r="160" spans="1:7" ht="14.25" customHeight="1">
      <c r="A160" s="109" t="s">
        <v>0</v>
      </c>
      <c r="B160" s="110" t="s">
        <v>0</v>
      </c>
      <c r="C160" s="110" t="s">
        <v>0</v>
      </c>
      <c r="D160" s="57" t="s">
        <v>91</v>
      </c>
      <c r="E160" s="20">
        <f aca="true" t="shared" si="7" ref="E160:G163">E166+E172+E178+E184+E190+E196+E202+E208+E214+E220+E226+E232+E238+E244+E250</f>
        <v>97982.3</v>
      </c>
      <c r="F160" s="20">
        <f t="shared" si="7"/>
        <v>95449.5713</v>
      </c>
      <c r="G160" s="25">
        <f t="shared" si="6"/>
        <v>97.41511609749924</v>
      </c>
    </row>
    <row r="161" spans="1:7" ht="28.5" customHeight="1">
      <c r="A161" s="109" t="s">
        <v>0</v>
      </c>
      <c r="B161" s="110" t="s">
        <v>0</v>
      </c>
      <c r="C161" s="110" t="s">
        <v>0</v>
      </c>
      <c r="D161" s="57" t="s">
        <v>92</v>
      </c>
      <c r="E161" s="20">
        <f t="shared" si="7"/>
        <v>0</v>
      </c>
      <c r="F161" s="20">
        <f t="shared" si="7"/>
        <v>0</v>
      </c>
      <c r="G161" s="20">
        <f t="shared" si="7"/>
        <v>0</v>
      </c>
    </row>
    <row r="162" spans="1:7" ht="28.5" customHeight="1">
      <c r="A162" s="109" t="s">
        <v>0</v>
      </c>
      <c r="B162" s="110" t="s">
        <v>0</v>
      </c>
      <c r="C162" s="110" t="s">
        <v>0</v>
      </c>
      <c r="D162" s="57" t="s">
        <v>93</v>
      </c>
      <c r="E162" s="20">
        <f t="shared" si="7"/>
        <v>0</v>
      </c>
      <c r="F162" s="20">
        <f t="shared" si="7"/>
        <v>0</v>
      </c>
      <c r="G162" s="20">
        <f t="shared" si="7"/>
        <v>0</v>
      </c>
    </row>
    <row r="163" spans="1:7" ht="14.25" customHeight="1">
      <c r="A163" s="109" t="s">
        <v>0</v>
      </c>
      <c r="B163" s="110" t="s">
        <v>0</v>
      </c>
      <c r="C163" s="110" t="s">
        <v>0</v>
      </c>
      <c r="D163" s="57" t="s">
        <v>94</v>
      </c>
      <c r="E163" s="20">
        <f t="shared" si="7"/>
        <v>575950</v>
      </c>
      <c r="F163" s="20">
        <f t="shared" si="7"/>
        <v>634000</v>
      </c>
      <c r="G163" s="25">
        <f t="shared" si="6"/>
        <v>110.0789999131869</v>
      </c>
    </row>
    <row r="164" spans="1:7" ht="17.25" customHeight="1">
      <c r="A164" s="111" t="s">
        <v>249</v>
      </c>
      <c r="B164" s="110" t="s">
        <v>99</v>
      </c>
      <c r="C164" s="110" t="s">
        <v>136</v>
      </c>
      <c r="D164" s="57" t="s">
        <v>89</v>
      </c>
      <c r="E164" s="20">
        <f>E165+E167+E168+E169</f>
        <v>119498.7</v>
      </c>
      <c r="F164" s="20">
        <f>F165+F167+F168+F169</f>
        <v>119498.7</v>
      </c>
      <c r="G164" s="25">
        <f t="shared" si="6"/>
        <v>100</v>
      </c>
    </row>
    <row r="165" spans="1:7" ht="12.75" customHeight="1">
      <c r="A165" s="109" t="s">
        <v>0</v>
      </c>
      <c r="B165" s="110" t="s">
        <v>0</v>
      </c>
      <c r="C165" s="110" t="s">
        <v>0</v>
      </c>
      <c r="D165" s="57" t="s">
        <v>90</v>
      </c>
      <c r="E165" s="20">
        <v>28998.7</v>
      </c>
      <c r="F165" s="20">
        <v>28998.7</v>
      </c>
      <c r="G165" s="25">
        <f t="shared" si="6"/>
        <v>100</v>
      </c>
    </row>
    <row r="166" spans="1:7" ht="28.5" customHeight="1">
      <c r="A166" s="109" t="s">
        <v>0</v>
      </c>
      <c r="B166" s="110" t="s">
        <v>0</v>
      </c>
      <c r="C166" s="110" t="s">
        <v>0</v>
      </c>
      <c r="D166" s="57" t="s">
        <v>91</v>
      </c>
      <c r="E166" s="20">
        <v>20748.7</v>
      </c>
      <c r="F166" s="20">
        <v>20748.7</v>
      </c>
      <c r="G166" s="25">
        <f t="shared" si="6"/>
        <v>100</v>
      </c>
    </row>
    <row r="167" spans="1:7" ht="28.5" customHeight="1">
      <c r="A167" s="109" t="s">
        <v>0</v>
      </c>
      <c r="B167" s="110" t="s">
        <v>0</v>
      </c>
      <c r="C167" s="110" t="s">
        <v>0</v>
      </c>
      <c r="D167" s="57" t="s">
        <v>92</v>
      </c>
      <c r="E167" s="20">
        <v>0</v>
      </c>
      <c r="F167" s="20">
        <v>0</v>
      </c>
      <c r="G167" s="25">
        <v>0</v>
      </c>
    </row>
    <row r="168" spans="1:7" ht="28.5" customHeight="1">
      <c r="A168" s="109" t="s">
        <v>0</v>
      </c>
      <c r="B168" s="110" t="s">
        <v>0</v>
      </c>
      <c r="C168" s="110" t="s">
        <v>0</v>
      </c>
      <c r="D168" s="57" t="s">
        <v>93</v>
      </c>
      <c r="E168" s="20">
        <v>0</v>
      </c>
      <c r="F168" s="20">
        <v>0</v>
      </c>
      <c r="G168" s="25">
        <v>0</v>
      </c>
    </row>
    <row r="169" spans="1:7" ht="12.75" customHeight="1">
      <c r="A169" s="109" t="s">
        <v>0</v>
      </c>
      <c r="B169" s="110" t="s">
        <v>0</v>
      </c>
      <c r="C169" s="110" t="s">
        <v>0</v>
      </c>
      <c r="D169" s="57" t="s">
        <v>94</v>
      </c>
      <c r="E169" s="20">
        <v>90500</v>
      </c>
      <c r="F169" s="20">
        <v>90500</v>
      </c>
      <c r="G169" s="25">
        <f t="shared" si="6"/>
        <v>100</v>
      </c>
    </row>
    <row r="170" spans="1:7" ht="17.25" customHeight="1">
      <c r="A170" s="109" t="s">
        <v>250</v>
      </c>
      <c r="B170" s="110" t="s">
        <v>99</v>
      </c>
      <c r="C170" s="110" t="s">
        <v>137</v>
      </c>
      <c r="D170" s="57" t="s">
        <v>89</v>
      </c>
      <c r="E170" s="20">
        <f>E171+E173+E174+E175</f>
        <v>186326.3</v>
      </c>
      <c r="F170" s="20">
        <f>F171+F173+F174+F175</f>
        <v>186326.3</v>
      </c>
      <c r="G170" s="25">
        <f t="shared" si="6"/>
        <v>100</v>
      </c>
    </row>
    <row r="171" spans="1:7" ht="12.75" customHeight="1">
      <c r="A171" s="109" t="s">
        <v>0</v>
      </c>
      <c r="B171" s="110" t="s">
        <v>0</v>
      </c>
      <c r="C171" s="110" t="s">
        <v>0</v>
      </c>
      <c r="D171" s="57" t="s">
        <v>90</v>
      </c>
      <c r="E171" s="20">
        <v>36326.3</v>
      </c>
      <c r="F171" s="20">
        <v>36326.3</v>
      </c>
      <c r="G171" s="25">
        <f t="shared" si="6"/>
        <v>100</v>
      </c>
    </row>
    <row r="172" spans="1:7" ht="30" customHeight="1">
      <c r="A172" s="109" t="s">
        <v>0</v>
      </c>
      <c r="B172" s="110" t="s">
        <v>0</v>
      </c>
      <c r="C172" s="110" t="s">
        <v>0</v>
      </c>
      <c r="D172" s="57" t="s">
        <v>91</v>
      </c>
      <c r="E172" s="20">
        <v>34026.3</v>
      </c>
      <c r="F172" s="71">
        <v>34026.3</v>
      </c>
      <c r="G172" s="25">
        <f t="shared" si="6"/>
        <v>100</v>
      </c>
    </row>
    <row r="173" spans="1:7" ht="28.5" customHeight="1">
      <c r="A173" s="109" t="s">
        <v>0</v>
      </c>
      <c r="B173" s="110" t="s">
        <v>0</v>
      </c>
      <c r="C173" s="110" t="s">
        <v>0</v>
      </c>
      <c r="D173" s="57" t="s">
        <v>92</v>
      </c>
      <c r="E173" s="20">
        <v>0</v>
      </c>
      <c r="F173" s="20">
        <v>0</v>
      </c>
      <c r="G173" s="25">
        <v>0</v>
      </c>
    </row>
    <row r="174" spans="1:7" ht="28.5" customHeight="1">
      <c r="A174" s="109" t="s">
        <v>0</v>
      </c>
      <c r="B174" s="110" t="s">
        <v>0</v>
      </c>
      <c r="C174" s="110" t="s">
        <v>0</v>
      </c>
      <c r="D174" s="57" t="s">
        <v>93</v>
      </c>
      <c r="E174" s="20">
        <v>0</v>
      </c>
      <c r="F174" s="20">
        <v>0</v>
      </c>
      <c r="G174" s="25">
        <v>0</v>
      </c>
    </row>
    <row r="175" spans="1:7" ht="12.75" customHeight="1">
      <c r="A175" s="109" t="s">
        <v>0</v>
      </c>
      <c r="B175" s="110" t="s">
        <v>0</v>
      </c>
      <c r="C175" s="110" t="s">
        <v>0</v>
      </c>
      <c r="D175" s="57" t="s">
        <v>94</v>
      </c>
      <c r="E175" s="20">
        <v>150000</v>
      </c>
      <c r="F175" s="20">
        <v>150000</v>
      </c>
      <c r="G175" s="25">
        <f t="shared" si="6"/>
        <v>100</v>
      </c>
    </row>
    <row r="176" spans="1:7" ht="14.25" customHeight="1">
      <c r="A176" s="109" t="s">
        <v>251</v>
      </c>
      <c r="B176" s="110" t="s">
        <v>99</v>
      </c>
      <c r="C176" s="110" t="s">
        <v>138</v>
      </c>
      <c r="D176" s="57" t="s">
        <v>89</v>
      </c>
      <c r="E176" s="20">
        <v>0</v>
      </c>
      <c r="F176" s="20">
        <v>0</v>
      </c>
      <c r="G176" s="25">
        <v>0</v>
      </c>
    </row>
    <row r="177" spans="1:7" ht="12.75" customHeight="1">
      <c r="A177" s="109" t="s">
        <v>0</v>
      </c>
      <c r="B177" s="110" t="s">
        <v>0</v>
      </c>
      <c r="C177" s="110" t="s">
        <v>0</v>
      </c>
      <c r="D177" s="57" t="s">
        <v>90</v>
      </c>
      <c r="E177" s="20">
        <v>0</v>
      </c>
      <c r="F177" s="20">
        <v>0</v>
      </c>
      <c r="G177" s="25">
        <v>0</v>
      </c>
    </row>
    <row r="178" spans="1:7" ht="12.75" customHeight="1">
      <c r="A178" s="109" t="s">
        <v>0</v>
      </c>
      <c r="B178" s="110" t="s">
        <v>0</v>
      </c>
      <c r="C178" s="110" t="s">
        <v>0</v>
      </c>
      <c r="D178" s="57" t="s">
        <v>91</v>
      </c>
      <c r="E178" s="20">
        <v>0</v>
      </c>
      <c r="F178" s="20">
        <v>0</v>
      </c>
      <c r="G178" s="25">
        <v>0</v>
      </c>
    </row>
    <row r="179" spans="1:7" ht="28.5" customHeight="1">
      <c r="A179" s="109" t="s">
        <v>0</v>
      </c>
      <c r="B179" s="110" t="s">
        <v>0</v>
      </c>
      <c r="C179" s="110" t="s">
        <v>0</v>
      </c>
      <c r="D179" s="57" t="s">
        <v>92</v>
      </c>
      <c r="E179" s="20">
        <v>0</v>
      </c>
      <c r="F179" s="20">
        <v>0</v>
      </c>
      <c r="G179" s="25">
        <v>0</v>
      </c>
    </row>
    <row r="180" spans="1:7" ht="28.5" customHeight="1">
      <c r="A180" s="109" t="s">
        <v>0</v>
      </c>
      <c r="B180" s="110" t="s">
        <v>0</v>
      </c>
      <c r="C180" s="110" t="s">
        <v>0</v>
      </c>
      <c r="D180" s="57" t="s">
        <v>93</v>
      </c>
      <c r="E180" s="20">
        <v>0</v>
      </c>
      <c r="F180" s="20">
        <v>0</v>
      </c>
      <c r="G180" s="25">
        <v>0</v>
      </c>
    </row>
    <row r="181" spans="1:7" ht="12.75" customHeight="1">
      <c r="A181" s="109" t="s">
        <v>0</v>
      </c>
      <c r="B181" s="110" t="s">
        <v>0</v>
      </c>
      <c r="C181" s="110" t="s">
        <v>0</v>
      </c>
      <c r="D181" s="57" t="s">
        <v>94</v>
      </c>
      <c r="E181" s="20">
        <v>0</v>
      </c>
      <c r="F181" s="20">
        <v>0</v>
      </c>
      <c r="G181" s="25">
        <v>0</v>
      </c>
    </row>
    <row r="182" spans="1:7" ht="15" customHeight="1">
      <c r="A182" s="109" t="s">
        <v>252</v>
      </c>
      <c r="B182" s="110" t="s">
        <v>99</v>
      </c>
      <c r="C182" s="110" t="s">
        <v>139</v>
      </c>
      <c r="D182" s="57" t="s">
        <v>89</v>
      </c>
      <c r="E182" s="20">
        <f>E183+E185+E186+E187</f>
        <v>11686.5</v>
      </c>
      <c r="F182" s="20">
        <f>F183+F185+F186+F187</f>
        <v>11413.796</v>
      </c>
      <c r="G182" s="20">
        <f>G183+G185+G186+G187</f>
        <v>183.83018084790987</v>
      </c>
    </row>
    <row r="183" spans="1:7" ht="12.75" customHeight="1">
      <c r="A183" s="109" t="s">
        <v>0</v>
      </c>
      <c r="B183" s="110" t="s">
        <v>0</v>
      </c>
      <c r="C183" s="110" t="s">
        <v>0</v>
      </c>
      <c r="D183" s="57" t="s">
        <v>90</v>
      </c>
      <c r="E183" s="20">
        <v>1686.5</v>
      </c>
      <c r="F183" s="20">
        <v>1413.796</v>
      </c>
      <c r="G183" s="25">
        <f t="shared" si="6"/>
        <v>83.83018084790987</v>
      </c>
    </row>
    <row r="184" spans="1:7" ht="27.75" customHeight="1">
      <c r="A184" s="109" t="s">
        <v>0</v>
      </c>
      <c r="B184" s="110" t="s">
        <v>0</v>
      </c>
      <c r="C184" s="110" t="s">
        <v>0</v>
      </c>
      <c r="D184" s="57" t="s">
        <v>91</v>
      </c>
      <c r="E184" s="20">
        <v>1286.4</v>
      </c>
      <c r="F184" s="20">
        <v>1033.196</v>
      </c>
      <c r="G184" s="25">
        <f t="shared" si="6"/>
        <v>80.31685323383083</v>
      </c>
    </row>
    <row r="185" spans="1:7" ht="28.5" customHeight="1">
      <c r="A185" s="109" t="s">
        <v>0</v>
      </c>
      <c r="B185" s="110" t="s">
        <v>0</v>
      </c>
      <c r="C185" s="110" t="s">
        <v>0</v>
      </c>
      <c r="D185" s="57" t="s">
        <v>92</v>
      </c>
      <c r="E185" s="20">
        <v>0</v>
      </c>
      <c r="F185" s="20">
        <v>0</v>
      </c>
      <c r="G185" s="25">
        <v>0</v>
      </c>
    </row>
    <row r="186" spans="1:7" ht="28.5" customHeight="1">
      <c r="A186" s="109" t="s">
        <v>0</v>
      </c>
      <c r="B186" s="110" t="s">
        <v>0</v>
      </c>
      <c r="C186" s="110" t="s">
        <v>0</v>
      </c>
      <c r="D186" s="57" t="s">
        <v>93</v>
      </c>
      <c r="E186" s="20">
        <v>0</v>
      </c>
      <c r="F186" s="20">
        <v>0</v>
      </c>
      <c r="G186" s="25">
        <v>0</v>
      </c>
    </row>
    <row r="187" spans="1:7" ht="12.75" customHeight="1">
      <c r="A187" s="109" t="s">
        <v>0</v>
      </c>
      <c r="B187" s="110" t="s">
        <v>0</v>
      </c>
      <c r="C187" s="110" t="s">
        <v>0</v>
      </c>
      <c r="D187" s="57" t="s">
        <v>94</v>
      </c>
      <c r="E187" s="20">
        <v>10000</v>
      </c>
      <c r="F187" s="20">
        <v>10000</v>
      </c>
      <c r="G187" s="25">
        <f t="shared" si="6"/>
        <v>100</v>
      </c>
    </row>
    <row r="188" spans="1:7" ht="18" customHeight="1">
      <c r="A188" s="109" t="s">
        <v>253</v>
      </c>
      <c r="B188" s="110" t="s">
        <v>99</v>
      </c>
      <c r="C188" s="110" t="s">
        <v>140</v>
      </c>
      <c r="D188" s="57" t="s">
        <v>89</v>
      </c>
      <c r="E188" s="20">
        <f>E189+E191+E192+E193</f>
        <v>13356.2</v>
      </c>
      <c r="F188" s="20">
        <f>F189+F191+F192+F193</f>
        <v>11111.8423</v>
      </c>
      <c r="G188" s="25">
        <f t="shared" si="6"/>
        <v>83.19613587697098</v>
      </c>
    </row>
    <row r="189" spans="1:7" ht="12.75" customHeight="1">
      <c r="A189" s="109" t="s">
        <v>0</v>
      </c>
      <c r="B189" s="110" t="s">
        <v>0</v>
      </c>
      <c r="C189" s="110" t="s">
        <v>0</v>
      </c>
      <c r="D189" s="57" t="s">
        <v>90</v>
      </c>
      <c r="E189" s="20">
        <v>3356.2</v>
      </c>
      <c r="F189" s="20">
        <v>1111.8423</v>
      </c>
      <c r="G189" s="25">
        <f t="shared" si="6"/>
        <v>33.12801084559919</v>
      </c>
    </row>
    <row r="190" spans="1:7" ht="12.75" customHeight="1">
      <c r="A190" s="109" t="s">
        <v>0</v>
      </c>
      <c r="B190" s="110" t="s">
        <v>0</v>
      </c>
      <c r="C190" s="110" t="s">
        <v>0</v>
      </c>
      <c r="D190" s="57" t="s">
        <v>91</v>
      </c>
      <c r="E190" s="20">
        <v>3195.8</v>
      </c>
      <c r="F190" s="20">
        <v>951.4753</v>
      </c>
      <c r="G190" s="25">
        <f t="shared" si="6"/>
        <v>29.772679767194436</v>
      </c>
    </row>
    <row r="191" spans="1:7" ht="28.5" customHeight="1">
      <c r="A191" s="109" t="s">
        <v>0</v>
      </c>
      <c r="B191" s="110" t="s">
        <v>0</v>
      </c>
      <c r="C191" s="110" t="s">
        <v>0</v>
      </c>
      <c r="D191" s="57" t="s">
        <v>92</v>
      </c>
      <c r="E191" s="20">
        <v>0</v>
      </c>
      <c r="F191" s="20">
        <v>0</v>
      </c>
      <c r="G191" s="25">
        <v>0</v>
      </c>
    </row>
    <row r="192" spans="1:7" ht="28.5" customHeight="1">
      <c r="A192" s="109" t="s">
        <v>0</v>
      </c>
      <c r="B192" s="110" t="s">
        <v>0</v>
      </c>
      <c r="C192" s="110" t="s">
        <v>0</v>
      </c>
      <c r="D192" s="57" t="s">
        <v>93</v>
      </c>
      <c r="E192" s="20">
        <v>0</v>
      </c>
      <c r="F192" s="20">
        <v>0</v>
      </c>
      <c r="G192" s="25">
        <v>0</v>
      </c>
    </row>
    <row r="193" spans="1:7" ht="12.75" customHeight="1">
      <c r="A193" s="109" t="s">
        <v>0</v>
      </c>
      <c r="B193" s="110" t="s">
        <v>0</v>
      </c>
      <c r="C193" s="110" t="s">
        <v>0</v>
      </c>
      <c r="D193" s="57" t="s">
        <v>94</v>
      </c>
      <c r="E193" s="20">
        <v>10000</v>
      </c>
      <c r="F193" s="20">
        <v>10000</v>
      </c>
      <c r="G193" s="25">
        <f t="shared" si="6"/>
        <v>100</v>
      </c>
    </row>
    <row r="194" spans="1:7" ht="14.25" customHeight="1">
      <c r="A194" s="109" t="s">
        <v>254</v>
      </c>
      <c r="B194" s="110" t="s">
        <v>99</v>
      </c>
      <c r="C194" s="110" t="s">
        <v>141</v>
      </c>
      <c r="D194" s="57" t="s">
        <v>89</v>
      </c>
      <c r="E194" s="20">
        <f>E195+E197+E198+E199</f>
        <v>3363.1</v>
      </c>
      <c r="F194" s="20">
        <f>F195+F197+F198+F199</f>
        <v>3363.065</v>
      </c>
      <c r="G194" s="25">
        <f t="shared" si="6"/>
        <v>99.99895929350897</v>
      </c>
    </row>
    <row r="195" spans="1:7" ht="12.75" customHeight="1">
      <c r="A195" s="109" t="s">
        <v>0</v>
      </c>
      <c r="B195" s="110" t="s">
        <v>0</v>
      </c>
      <c r="C195" s="110" t="s">
        <v>0</v>
      </c>
      <c r="D195" s="57" t="s">
        <v>90</v>
      </c>
      <c r="E195" s="20">
        <v>363.1</v>
      </c>
      <c r="F195" s="20">
        <v>363.065</v>
      </c>
      <c r="G195" s="25">
        <f t="shared" si="6"/>
        <v>99.99036078215366</v>
      </c>
    </row>
    <row r="196" spans="1:7" ht="12.75" customHeight="1">
      <c r="A196" s="109" t="s">
        <v>0</v>
      </c>
      <c r="B196" s="110" t="s">
        <v>0</v>
      </c>
      <c r="C196" s="110" t="s">
        <v>0</v>
      </c>
      <c r="D196" s="57" t="s">
        <v>91</v>
      </c>
      <c r="E196" s="20">
        <v>0</v>
      </c>
      <c r="F196" s="20">
        <v>0</v>
      </c>
      <c r="G196" s="20">
        <v>0</v>
      </c>
    </row>
    <row r="197" spans="1:7" ht="28.5" customHeight="1">
      <c r="A197" s="109" t="s">
        <v>0</v>
      </c>
      <c r="B197" s="110" t="s">
        <v>0</v>
      </c>
      <c r="C197" s="110" t="s">
        <v>0</v>
      </c>
      <c r="D197" s="57" t="s">
        <v>92</v>
      </c>
      <c r="E197" s="20">
        <v>0</v>
      </c>
      <c r="F197" s="20">
        <v>0</v>
      </c>
      <c r="G197" s="20">
        <v>0</v>
      </c>
    </row>
    <row r="198" spans="1:7" ht="28.5" customHeight="1">
      <c r="A198" s="109" t="s">
        <v>0</v>
      </c>
      <c r="B198" s="110" t="s">
        <v>0</v>
      </c>
      <c r="C198" s="110" t="s">
        <v>0</v>
      </c>
      <c r="D198" s="57" t="s">
        <v>93</v>
      </c>
      <c r="E198" s="20">
        <v>0</v>
      </c>
      <c r="F198" s="20">
        <v>0</v>
      </c>
      <c r="G198" s="20">
        <v>0</v>
      </c>
    </row>
    <row r="199" spans="1:7" ht="12.75" customHeight="1">
      <c r="A199" s="109" t="s">
        <v>0</v>
      </c>
      <c r="B199" s="110" t="s">
        <v>0</v>
      </c>
      <c r="C199" s="110" t="s">
        <v>0</v>
      </c>
      <c r="D199" s="57" t="s">
        <v>94</v>
      </c>
      <c r="E199" s="20">
        <v>3000</v>
      </c>
      <c r="F199" s="20">
        <v>3000</v>
      </c>
      <c r="G199" s="25">
        <f t="shared" si="6"/>
        <v>100</v>
      </c>
    </row>
    <row r="200" spans="1:7" ht="15" customHeight="1">
      <c r="A200" s="109" t="s">
        <v>255</v>
      </c>
      <c r="B200" s="110" t="s">
        <v>99</v>
      </c>
      <c r="C200" s="110" t="s">
        <v>142</v>
      </c>
      <c r="D200" s="57" t="s">
        <v>89</v>
      </c>
      <c r="E200" s="20">
        <f>E201+E202+E203+E204+E205</f>
        <v>41798.1</v>
      </c>
      <c r="F200" s="20">
        <f>F201+F202+F203+F204+F205</f>
        <v>41798.0548</v>
      </c>
      <c r="G200" s="25">
        <f t="shared" si="6"/>
        <v>99.9998918611133</v>
      </c>
    </row>
    <row r="201" spans="1:7" ht="12.75" customHeight="1">
      <c r="A201" s="109" t="s">
        <v>0</v>
      </c>
      <c r="B201" s="110" t="s">
        <v>0</v>
      </c>
      <c r="C201" s="110" t="s">
        <v>0</v>
      </c>
      <c r="D201" s="57" t="s">
        <v>90</v>
      </c>
      <c r="E201" s="20">
        <v>1798.1</v>
      </c>
      <c r="F201" s="20">
        <v>1798.0548</v>
      </c>
      <c r="G201" s="25">
        <f t="shared" si="6"/>
        <v>99.99748623547077</v>
      </c>
    </row>
    <row r="202" spans="1:7" ht="28.5" customHeight="1">
      <c r="A202" s="109" t="s">
        <v>0</v>
      </c>
      <c r="B202" s="110" t="s">
        <v>0</v>
      </c>
      <c r="C202" s="110" t="s">
        <v>0</v>
      </c>
      <c r="D202" s="57" t="s">
        <v>91</v>
      </c>
      <c r="E202" s="20">
        <v>0</v>
      </c>
      <c r="F202" s="20">
        <v>0</v>
      </c>
      <c r="G202" s="25">
        <v>0</v>
      </c>
    </row>
    <row r="203" spans="1:7" ht="28.5" customHeight="1">
      <c r="A203" s="109" t="s">
        <v>0</v>
      </c>
      <c r="B203" s="110" t="s">
        <v>0</v>
      </c>
      <c r="C203" s="110" t="s">
        <v>0</v>
      </c>
      <c r="D203" s="57" t="s">
        <v>92</v>
      </c>
      <c r="E203" s="20">
        <v>0</v>
      </c>
      <c r="F203" s="20">
        <v>0</v>
      </c>
      <c r="G203" s="25">
        <v>0</v>
      </c>
    </row>
    <row r="204" spans="1:7" ht="28.5" customHeight="1">
      <c r="A204" s="109" t="s">
        <v>0</v>
      </c>
      <c r="B204" s="110" t="s">
        <v>0</v>
      </c>
      <c r="C204" s="110" t="s">
        <v>0</v>
      </c>
      <c r="D204" s="57" t="s">
        <v>93</v>
      </c>
      <c r="E204" s="20">
        <v>0</v>
      </c>
      <c r="F204" s="20">
        <v>0</v>
      </c>
      <c r="G204" s="25">
        <v>0</v>
      </c>
    </row>
    <row r="205" spans="1:7" ht="12.75" customHeight="1">
      <c r="A205" s="109" t="s">
        <v>0</v>
      </c>
      <c r="B205" s="110" t="s">
        <v>0</v>
      </c>
      <c r="C205" s="110" t="s">
        <v>0</v>
      </c>
      <c r="D205" s="57" t="s">
        <v>94</v>
      </c>
      <c r="E205" s="20">
        <v>40000</v>
      </c>
      <c r="F205" s="20">
        <v>40000</v>
      </c>
      <c r="G205" s="25">
        <f t="shared" si="6"/>
        <v>100</v>
      </c>
    </row>
    <row r="206" spans="1:7" ht="15.75" customHeight="1">
      <c r="A206" s="109" t="s">
        <v>256</v>
      </c>
      <c r="B206" s="110" t="s">
        <v>99</v>
      </c>
      <c r="C206" s="110" t="s">
        <v>143</v>
      </c>
      <c r="D206" s="57" t="s">
        <v>89</v>
      </c>
      <c r="E206" s="20">
        <f>E207+E208+E209+E210+E211</f>
        <v>11143.2</v>
      </c>
      <c r="F206" s="20">
        <f>F207+F208+F209+F210+F211</f>
        <v>11143.2</v>
      </c>
      <c r="G206" s="25">
        <f t="shared" si="6"/>
        <v>100</v>
      </c>
    </row>
    <row r="207" spans="1:7" ht="12.75" customHeight="1">
      <c r="A207" s="109" t="s">
        <v>0</v>
      </c>
      <c r="B207" s="110" t="s">
        <v>0</v>
      </c>
      <c r="C207" s="110" t="s">
        <v>0</v>
      </c>
      <c r="D207" s="57" t="s">
        <v>90</v>
      </c>
      <c r="E207" s="20">
        <v>5143.2</v>
      </c>
      <c r="F207" s="20">
        <v>5143.2</v>
      </c>
      <c r="G207" s="25">
        <f t="shared" si="6"/>
        <v>100</v>
      </c>
    </row>
    <row r="208" spans="1:7" ht="27.75" customHeight="1">
      <c r="A208" s="109" t="s">
        <v>0</v>
      </c>
      <c r="B208" s="110" t="s">
        <v>0</v>
      </c>
      <c r="C208" s="110" t="s">
        <v>0</v>
      </c>
      <c r="D208" s="57" t="s">
        <v>91</v>
      </c>
      <c r="E208" s="20">
        <v>0</v>
      </c>
      <c r="F208" s="20">
        <v>0</v>
      </c>
      <c r="G208" s="25">
        <v>0</v>
      </c>
    </row>
    <row r="209" spans="1:7" ht="28.5" customHeight="1">
      <c r="A209" s="109" t="s">
        <v>0</v>
      </c>
      <c r="B209" s="110" t="s">
        <v>0</v>
      </c>
      <c r="C209" s="110" t="s">
        <v>0</v>
      </c>
      <c r="D209" s="57" t="s">
        <v>92</v>
      </c>
      <c r="E209" s="20">
        <v>0</v>
      </c>
      <c r="F209" s="20">
        <v>0</v>
      </c>
      <c r="G209" s="25">
        <v>0</v>
      </c>
    </row>
    <row r="210" spans="1:7" ht="28.5" customHeight="1">
      <c r="A210" s="109" t="s">
        <v>0</v>
      </c>
      <c r="B210" s="110" t="s">
        <v>0</v>
      </c>
      <c r="C210" s="110" t="s">
        <v>0</v>
      </c>
      <c r="D210" s="57" t="s">
        <v>93</v>
      </c>
      <c r="E210" s="20">
        <v>0</v>
      </c>
      <c r="F210" s="20">
        <v>0</v>
      </c>
      <c r="G210" s="25">
        <v>0</v>
      </c>
    </row>
    <row r="211" spans="1:7" ht="12.75" customHeight="1">
      <c r="A211" s="109" t="s">
        <v>0</v>
      </c>
      <c r="B211" s="110" t="s">
        <v>0</v>
      </c>
      <c r="C211" s="110" t="s">
        <v>0</v>
      </c>
      <c r="D211" s="57" t="s">
        <v>94</v>
      </c>
      <c r="E211" s="20">
        <v>6000</v>
      </c>
      <c r="F211" s="20">
        <v>6000</v>
      </c>
      <c r="G211" s="25">
        <f t="shared" si="6"/>
        <v>100</v>
      </c>
    </row>
    <row r="212" spans="1:7" ht="18" customHeight="1">
      <c r="A212" s="109" t="s">
        <v>257</v>
      </c>
      <c r="B212" s="110" t="s">
        <v>99</v>
      </c>
      <c r="C212" s="110" t="s">
        <v>144</v>
      </c>
      <c r="D212" s="57" t="s">
        <v>89</v>
      </c>
      <c r="E212" s="20">
        <f>E213+E215+E216+E217</f>
        <v>609.4</v>
      </c>
      <c r="F212" s="20">
        <f>F213+F215+F216+F217</f>
        <v>624.2</v>
      </c>
      <c r="G212" s="25">
        <f>F212/E212*100</f>
        <v>102.42861831309486</v>
      </c>
    </row>
    <row r="213" spans="1:7" ht="12.75" customHeight="1">
      <c r="A213" s="109" t="s">
        <v>0</v>
      </c>
      <c r="B213" s="110" t="s">
        <v>0</v>
      </c>
      <c r="C213" s="110" t="s">
        <v>0</v>
      </c>
      <c r="D213" s="57" t="s">
        <v>90</v>
      </c>
      <c r="E213" s="20">
        <v>159.4</v>
      </c>
      <c r="F213" s="20">
        <v>124.2</v>
      </c>
      <c r="G213" s="25">
        <f>F213/E213*100</f>
        <v>77.91718946047679</v>
      </c>
    </row>
    <row r="214" spans="1:7" ht="12.75" customHeight="1">
      <c r="A214" s="109" t="s">
        <v>0</v>
      </c>
      <c r="B214" s="110" t="s">
        <v>0</v>
      </c>
      <c r="C214" s="110" t="s">
        <v>0</v>
      </c>
      <c r="D214" s="57" t="s">
        <v>91</v>
      </c>
      <c r="E214" s="20">
        <v>138.2</v>
      </c>
      <c r="F214" s="20">
        <v>103</v>
      </c>
      <c r="G214" s="25">
        <f>F214/E214*100</f>
        <v>74.52966714905934</v>
      </c>
    </row>
    <row r="215" spans="1:7" ht="28.5" customHeight="1">
      <c r="A215" s="109" t="s">
        <v>0</v>
      </c>
      <c r="B215" s="110" t="s">
        <v>0</v>
      </c>
      <c r="C215" s="110" t="s">
        <v>0</v>
      </c>
      <c r="D215" s="57" t="s">
        <v>92</v>
      </c>
      <c r="E215" s="20">
        <v>0</v>
      </c>
      <c r="F215" s="20">
        <v>0</v>
      </c>
      <c r="G215" s="25">
        <v>0</v>
      </c>
    </row>
    <row r="216" spans="1:7" ht="28.5" customHeight="1">
      <c r="A216" s="109" t="s">
        <v>0</v>
      </c>
      <c r="B216" s="110" t="s">
        <v>0</v>
      </c>
      <c r="C216" s="110" t="s">
        <v>0</v>
      </c>
      <c r="D216" s="57" t="s">
        <v>93</v>
      </c>
      <c r="E216" s="20">
        <v>0</v>
      </c>
      <c r="F216" s="20">
        <v>0</v>
      </c>
      <c r="G216" s="25">
        <v>0</v>
      </c>
    </row>
    <row r="217" spans="1:7" ht="12.75" customHeight="1">
      <c r="A217" s="109" t="s">
        <v>0</v>
      </c>
      <c r="B217" s="110" t="s">
        <v>0</v>
      </c>
      <c r="C217" s="110" t="s">
        <v>0</v>
      </c>
      <c r="D217" s="57" t="s">
        <v>94</v>
      </c>
      <c r="E217" s="20">
        <v>450</v>
      </c>
      <c r="F217" s="20">
        <v>500</v>
      </c>
      <c r="G217" s="25">
        <f>F217/E217*100</f>
        <v>111.11111111111111</v>
      </c>
    </row>
    <row r="218" spans="1:7" ht="15.75" customHeight="1">
      <c r="A218" s="109" t="s">
        <v>258</v>
      </c>
      <c r="B218" s="110" t="s">
        <v>99</v>
      </c>
      <c r="C218" s="110" t="s">
        <v>145</v>
      </c>
      <c r="D218" s="57" t="s">
        <v>89</v>
      </c>
      <c r="E218" s="20">
        <f>E219+E221+E222+E223</f>
        <v>193731.2</v>
      </c>
      <c r="F218" s="20">
        <f>F219+F221+F222+F223</f>
        <v>243731.2</v>
      </c>
      <c r="G218" s="25">
        <f aca="true" t="shared" si="8" ref="G218:G274">F218/E218*100</f>
        <v>125.80895591417386</v>
      </c>
    </row>
    <row r="219" spans="1:7" ht="12.75" customHeight="1">
      <c r="A219" s="109" t="s">
        <v>0</v>
      </c>
      <c r="B219" s="110" t="s">
        <v>0</v>
      </c>
      <c r="C219" s="110" t="s">
        <v>0</v>
      </c>
      <c r="D219" s="57" t="s">
        <v>90</v>
      </c>
      <c r="E219" s="20">
        <v>43731.2</v>
      </c>
      <c r="F219" s="20">
        <v>43731.2</v>
      </c>
      <c r="G219" s="25">
        <f t="shared" si="8"/>
        <v>100</v>
      </c>
    </row>
    <row r="220" spans="1:7" ht="12.75" customHeight="1">
      <c r="A220" s="109" t="s">
        <v>0</v>
      </c>
      <c r="B220" s="110" t="s">
        <v>0</v>
      </c>
      <c r="C220" s="110" t="s">
        <v>0</v>
      </c>
      <c r="D220" s="57" t="s">
        <v>91</v>
      </c>
      <c r="E220" s="20">
        <v>8731.2</v>
      </c>
      <c r="F220" s="20">
        <v>8731.2</v>
      </c>
      <c r="G220" s="25">
        <f t="shared" si="8"/>
        <v>100</v>
      </c>
    </row>
    <row r="221" spans="1:7" ht="28.5" customHeight="1">
      <c r="A221" s="109" t="s">
        <v>0</v>
      </c>
      <c r="B221" s="110" t="s">
        <v>0</v>
      </c>
      <c r="C221" s="110" t="s">
        <v>0</v>
      </c>
      <c r="D221" s="57" t="s">
        <v>92</v>
      </c>
      <c r="E221" s="20">
        <v>0</v>
      </c>
      <c r="F221" s="20">
        <v>0</v>
      </c>
      <c r="G221" s="25">
        <v>0</v>
      </c>
    </row>
    <row r="222" spans="1:7" ht="28.5" customHeight="1">
      <c r="A222" s="109" t="s">
        <v>0</v>
      </c>
      <c r="B222" s="110" t="s">
        <v>0</v>
      </c>
      <c r="C222" s="110" t="s">
        <v>0</v>
      </c>
      <c r="D222" s="57" t="s">
        <v>93</v>
      </c>
      <c r="E222" s="20">
        <v>0</v>
      </c>
      <c r="F222" s="20">
        <v>0</v>
      </c>
      <c r="G222" s="25">
        <v>0</v>
      </c>
    </row>
    <row r="223" spans="1:7" ht="12.75" customHeight="1">
      <c r="A223" s="109" t="s">
        <v>0</v>
      </c>
      <c r="B223" s="110" t="s">
        <v>0</v>
      </c>
      <c r="C223" s="110" t="s">
        <v>0</v>
      </c>
      <c r="D223" s="57" t="s">
        <v>94</v>
      </c>
      <c r="E223" s="20">
        <v>150000</v>
      </c>
      <c r="F223" s="20">
        <v>200000</v>
      </c>
      <c r="G223" s="25">
        <f t="shared" si="8"/>
        <v>133.33333333333331</v>
      </c>
    </row>
    <row r="224" spans="1:7" ht="12.75" customHeight="1">
      <c r="A224" s="109" t="s">
        <v>259</v>
      </c>
      <c r="B224" s="110" t="s">
        <v>99</v>
      </c>
      <c r="C224" s="110" t="s">
        <v>146</v>
      </c>
      <c r="D224" s="57" t="s">
        <v>89</v>
      </c>
      <c r="E224" s="20">
        <f>E225+E227+E228+E229</f>
        <v>62033.7</v>
      </c>
      <c r="F224" s="20">
        <f>F225+F227+F228+F229</f>
        <v>67033.7</v>
      </c>
      <c r="G224" s="25">
        <f t="shared" si="8"/>
        <v>108.060135055623</v>
      </c>
    </row>
    <row r="225" spans="1:7" ht="12.75" customHeight="1">
      <c r="A225" s="109" t="s">
        <v>0</v>
      </c>
      <c r="B225" s="110" t="s">
        <v>0</v>
      </c>
      <c r="C225" s="110" t="s">
        <v>0</v>
      </c>
      <c r="D225" s="57" t="s">
        <v>90</v>
      </c>
      <c r="E225" s="20">
        <v>22033.7</v>
      </c>
      <c r="F225" s="20">
        <v>22033.7</v>
      </c>
      <c r="G225" s="25">
        <f t="shared" si="8"/>
        <v>100</v>
      </c>
    </row>
    <row r="226" spans="1:7" ht="12.75" customHeight="1">
      <c r="A226" s="109" t="s">
        <v>0</v>
      </c>
      <c r="B226" s="110" t="s">
        <v>0</v>
      </c>
      <c r="C226" s="110" t="s">
        <v>0</v>
      </c>
      <c r="D226" s="57" t="s">
        <v>91</v>
      </c>
      <c r="E226" s="20">
        <v>19543.7</v>
      </c>
      <c r="F226" s="20">
        <v>19543.7</v>
      </c>
      <c r="G226" s="25">
        <f t="shared" si="8"/>
        <v>100</v>
      </c>
    </row>
    <row r="227" spans="1:7" ht="28.5" customHeight="1">
      <c r="A227" s="109" t="s">
        <v>0</v>
      </c>
      <c r="B227" s="110" t="s">
        <v>0</v>
      </c>
      <c r="C227" s="110" t="s">
        <v>0</v>
      </c>
      <c r="D227" s="57" t="s">
        <v>92</v>
      </c>
      <c r="E227" s="20">
        <v>0</v>
      </c>
      <c r="F227" s="20">
        <v>0</v>
      </c>
      <c r="G227" s="25">
        <v>0</v>
      </c>
    </row>
    <row r="228" spans="1:7" ht="28.5" customHeight="1">
      <c r="A228" s="109" t="s">
        <v>0</v>
      </c>
      <c r="B228" s="110" t="s">
        <v>0</v>
      </c>
      <c r="C228" s="110" t="s">
        <v>0</v>
      </c>
      <c r="D228" s="57" t="s">
        <v>93</v>
      </c>
      <c r="E228" s="20">
        <v>0</v>
      </c>
      <c r="F228" s="20">
        <v>0</v>
      </c>
      <c r="G228" s="25">
        <v>0</v>
      </c>
    </row>
    <row r="229" spans="1:7" ht="12.75" customHeight="1">
      <c r="A229" s="109" t="s">
        <v>0</v>
      </c>
      <c r="B229" s="110" t="s">
        <v>0</v>
      </c>
      <c r="C229" s="110" t="s">
        <v>0</v>
      </c>
      <c r="D229" s="57" t="s">
        <v>94</v>
      </c>
      <c r="E229" s="20">
        <v>40000</v>
      </c>
      <c r="F229" s="20">
        <v>45000</v>
      </c>
      <c r="G229" s="25">
        <f t="shared" si="8"/>
        <v>112.5</v>
      </c>
    </row>
    <row r="230" spans="1:7" ht="15.75" customHeight="1">
      <c r="A230" s="109" t="s">
        <v>260</v>
      </c>
      <c r="B230" s="110" t="s">
        <v>99</v>
      </c>
      <c r="C230" s="110" t="s">
        <v>147</v>
      </c>
      <c r="D230" s="57" t="s">
        <v>89</v>
      </c>
      <c r="E230" s="20">
        <f>E231+E233+E234+E235</f>
        <v>42776.2</v>
      </c>
      <c r="F230" s="20">
        <v>45776.198</v>
      </c>
      <c r="G230" s="25">
        <f t="shared" si="8"/>
        <v>107.01324100785017</v>
      </c>
    </row>
    <row r="231" spans="1:7" ht="12.75" customHeight="1">
      <c r="A231" s="109" t="s">
        <v>0</v>
      </c>
      <c r="B231" s="110" t="s">
        <v>0</v>
      </c>
      <c r="C231" s="110" t="s">
        <v>0</v>
      </c>
      <c r="D231" s="57" t="s">
        <v>90</v>
      </c>
      <c r="E231" s="20">
        <v>7776.2</v>
      </c>
      <c r="F231" s="20">
        <v>7776.198</v>
      </c>
      <c r="G231" s="25">
        <f t="shared" si="8"/>
        <v>99.9999742804969</v>
      </c>
    </row>
    <row r="232" spans="1:7" ht="12.75" customHeight="1">
      <c r="A232" s="109" t="s">
        <v>0</v>
      </c>
      <c r="B232" s="110" t="s">
        <v>0</v>
      </c>
      <c r="C232" s="110" t="s">
        <v>0</v>
      </c>
      <c r="D232" s="57" t="s">
        <v>91</v>
      </c>
      <c r="E232" s="20">
        <v>0</v>
      </c>
      <c r="F232" s="20">
        <v>0</v>
      </c>
      <c r="G232" s="25">
        <v>0</v>
      </c>
    </row>
    <row r="233" spans="1:7" ht="28.5" customHeight="1">
      <c r="A233" s="109" t="s">
        <v>0</v>
      </c>
      <c r="B233" s="110" t="s">
        <v>0</v>
      </c>
      <c r="C233" s="110" t="s">
        <v>0</v>
      </c>
      <c r="D233" s="57" t="s">
        <v>92</v>
      </c>
      <c r="E233" s="20">
        <v>0</v>
      </c>
      <c r="F233" s="20">
        <v>0</v>
      </c>
      <c r="G233" s="25">
        <v>0</v>
      </c>
    </row>
    <row r="234" spans="1:7" ht="28.5" customHeight="1">
      <c r="A234" s="109" t="s">
        <v>0</v>
      </c>
      <c r="B234" s="110" t="s">
        <v>0</v>
      </c>
      <c r="C234" s="110" t="s">
        <v>0</v>
      </c>
      <c r="D234" s="57" t="s">
        <v>93</v>
      </c>
      <c r="E234" s="20">
        <v>0</v>
      </c>
      <c r="F234" s="20">
        <v>0</v>
      </c>
      <c r="G234" s="25">
        <v>0</v>
      </c>
    </row>
    <row r="235" spans="1:7" ht="12.75" customHeight="1">
      <c r="A235" s="109" t="s">
        <v>0</v>
      </c>
      <c r="B235" s="110" t="s">
        <v>0</v>
      </c>
      <c r="C235" s="110" t="s">
        <v>0</v>
      </c>
      <c r="D235" s="57" t="s">
        <v>94</v>
      </c>
      <c r="E235" s="20">
        <v>35000</v>
      </c>
      <c r="F235" s="20">
        <v>38000</v>
      </c>
      <c r="G235" s="25">
        <v>0</v>
      </c>
    </row>
    <row r="236" spans="1:7" ht="12.75" customHeight="1">
      <c r="A236" s="109" t="s">
        <v>261</v>
      </c>
      <c r="B236" s="110" t="s">
        <v>99</v>
      </c>
      <c r="C236" s="110" t="s">
        <v>148</v>
      </c>
      <c r="D236" s="57" t="s">
        <v>89</v>
      </c>
      <c r="E236" s="20">
        <f>E237+E239+E240+E241</f>
        <v>35729.5</v>
      </c>
      <c r="F236" s="20">
        <f>F237+F239+F240+F241</f>
        <v>35729.5</v>
      </c>
      <c r="G236" s="25">
        <f t="shared" si="8"/>
        <v>100</v>
      </c>
    </row>
    <row r="237" spans="1:7" ht="12.75" customHeight="1">
      <c r="A237" s="109" t="s">
        <v>0</v>
      </c>
      <c r="B237" s="110" t="s">
        <v>0</v>
      </c>
      <c r="C237" s="110" t="s">
        <v>0</v>
      </c>
      <c r="D237" s="57" t="s">
        <v>90</v>
      </c>
      <c r="E237" s="20">
        <v>11729.5</v>
      </c>
      <c r="F237" s="20">
        <v>11729.5</v>
      </c>
      <c r="G237" s="25">
        <f t="shared" si="8"/>
        <v>100</v>
      </c>
    </row>
    <row r="238" spans="1:7" ht="12.75" customHeight="1">
      <c r="A238" s="109" t="s">
        <v>0</v>
      </c>
      <c r="B238" s="110" t="s">
        <v>0</v>
      </c>
      <c r="C238" s="110" t="s">
        <v>0</v>
      </c>
      <c r="D238" s="57" t="s">
        <v>91</v>
      </c>
      <c r="E238" s="20">
        <v>8774.3</v>
      </c>
      <c r="F238" s="20">
        <v>8774.3</v>
      </c>
      <c r="G238" s="25">
        <f t="shared" si="8"/>
        <v>100</v>
      </c>
    </row>
    <row r="239" spans="1:7" ht="28.5" customHeight="1">
      <c r="A239" s="109" t="s">
        <v>0</v>
      </c>
      <c r="B239" s="110" t="s">
        <v>0</v>
      </c>
      <c r="C239" s="110" t="s">
        <v>0</v>
      </c>
      <c r="D239" s="57" t="s">
        <v>92</v>
      </c>
      <c r="E239" s="20">
        <v>0</v>
      </c>
      <c r="F239" s="20">
        <v>0</v>
      </c>
      <c r="G239" s="25">
        <v>0</v>
      </c>
    </row>
    <row r="240" spans="1:7" ht="28.5" customHeight="1">
      <c r="A240" s="109" t="s">
        <v>0</v>
      </c>
      <c r="B240" s="110" t="s">
        <v>0</v>
      </c>
      <c r="C240" s="110" t="s">
        <v>0</v>
      </c>
      <c r="D240" s="57" t="s">
        <v>93</v>
      </c>
      <c r="E240" s="20">
        <v>0</v>
      </c>
      <c r="F240" s="20">
        <v>0</v>
      </c>
      <c r="G240" s="25">
        <v>0</v>
      </c>
    </row>
    <row r="241" spans="1:7" ht="12.75" customHeight="1">
      <c r="A241" s="109" t="s">
        <v>0</v>
      </c>
      <c r="B241" s="110" t="s">
        <v>0</v>
      </c>
      <c r="C241" s="110" t="s">
        <v>0</v>
      </c>
      <c r="D241" s="57" t="s">
        <v>94</v>
      </c>
      <c r="E241" s="20">
        <v>24000</v>
      </c>
      <c r="F241" s="20">
        <v>24000</v>
      </c>
      <c r="G241" s="25">
        <v>0</v>
      </c>
    </row>
    <row r="242" spans="1:7" ht="14.25" customHeight="1">
      <c r="A242" s="109" t="s">
        <v>262</v>
      </c>
      <c r="B242" s="112" t="s">
        <v>154</v>
      </c>
      <c r="C242" s="112" t="s">
        <v>156</v>
      </c>
      <c r="D242" s="57" t="s">
        <v>89</v>
      </c>
      <c r="E242" s="20">
        <f>E243+E245+E246+E247</f>
        <v>18837.7</v>
      </c>
      <c r="F242" s="20">
        <f>F243+F245+F246+F247</f>
        <v>18837.7</v>
      </c>
      <c r="G242" s="25">
        <f>F242/E242*100</f>
        <v>100</v>
      </c>
    </row>
    <row r="243" spans="1:7" ht="14.25" customHeight="1">
      <c r="A243" s="109" t="s">
        <v>0</v>
      </c>
      <c r="B243" s="110"/>
      <c r="C243" s="110"/>
      <c r="D243" s="57" t="s">
        <v>90</v>
      </c>
      <c r="E243" s="20">
        <v>1837.7</v>
      </c>
      <c r="F243" s="20">
        <v>1837.7</v>
      </c>
      <c r="G243" s="25">
        <f>F243/E243*100</f>
        <v>100</v>
      </c>
    </row>
    <row r="244" spans="1:7" ht="14.25" customHeight="1">
      <c r="A244" s="109" t="s">
        <v>0</v>
      </c>
      <c r="B244" s="110"/>
      <c r="C244" s="110"/>
      <c r="D244" s="57" t="s">
        <v>91</v>
      </c>
      <c r="E244" s="20">
        <v>1537.7</v>
      </c>
      <c r="F244" s="20">
        <v>1537.7</v>
      </c>
      <c r="G244" s="25">
        <f>F244/E244*100</f>
        <v>100</v>
      </c>
    </row>
    <row r="245" spans="1:7" ht="14.25" customHeight="1">
      <c r="A245" s="109" t="s">
        <v>0</v>
      </c>
      <c r="B245" s="110"/>
      <c r="C245" s="110"/>
      <c r="D245" s="57" t="s">
        <v>92</v>
      </c>
      <c r="E245" s="20">
        <v>0</v>
      </c>
      <c r="F245" s="20">
        <v>0</v>
      </c>
      <c r="G245" s="25">
        <v>0</v>
      </c>
    </row>
    <row r="246" spans="1:7" ht="14.25" customHeight="1">
      <c r="A246" s="109" t="s">
        <v>0</v>
      </c>
      <c r="B246" s="110"/>
      <c r="C246" s="110"/>
      <c r="D246" s="57" t="s">
        <v>93</v>
      </c>
      <c r="E246" s="20">
        <v>0</v>
      </c>
      <c r="F246" s="20">
        <v>0</v>
      </c>
      <c r="G246" s="25">
        <v>0</v>
      </c>
    </row>
    <row r="247" spans="1:7" ht="14.25" customHeight="1">
      <c r="A247" s="109" t="s">
        <v>0</v>
      </c>
      <c r="B247" s="110"/>
      <c r="C247" s="110"/>
      <c r="D247" s="57" t="s">
        <v>94</v>
      </c>
      <c r="E247" s="20">
        <v>17000</v>
      </c>
      <c r="F247" s="20">
        <v>17000</v>
      </c>
      <c r="G247" s="25">
        <f>F247/E247*100</f>
        <v>100</v>
      </c>
    </row>
    <row r="248" spans="1:7" ht="12.75" customHeight="1">
      <c r="A248" s="111" t="s">
        <v>263</v>
      </c>
      <c r="B248" s="110" t="s">
        <v>99</v>
      </c>
      <c r="C248" s="110" t="s">
        <v>155</v>
      </c>
      <c r="D248" s="57" t="s">
        <v>89</v>
      </c>
      <c r="E248" s="20">
        <f>E249+E251+E252+E253</f>
        <v>14937</v>
      </c>
      <c r="F248" s="20">
        <f>F249+F251+F252+F253</f>
        <v>14937</v>
      </c>
      <c r="G248" s="25">
        <f t="shared" si="8"/>
        <v>100</v>
      </c>
    </row>
    <row r="249" spans="1:7" ht="12.75" customHeight="1">
      <c r="A249" s="109" t="s">
        <v>0</v>
      </c>
      <c r="B249" s="110" t="s">
        <v>0</v>
      </c>
      <c r="C249" s="110" t="s">
        <v>0</v>
      </c>
      <c r="D249" s="57" t="s">
        <v>90</v>
      </c>
      <c r="E249" s="20">
        <v>14937</v>
      </c>
      <c r="F249" s="20">
        <v>14937</v>
      </c>
      <c r="G249" s="25">
        <f t="shared" si="8"/>
        <v>100</v>
      </c>
    </row>
    <row r="250" spans="1:7" ht="12.75" customHeight="1">
      <c r="A250" s="109" t="s">
        <v>0</v>
      </c>
      <c r="B250" s="110" t="s">
        <v>0</v>
      </c>
      <c r="C250" s="110" t="s">
        <v>0</v>
      </c>
      <c r="D250" s="57" t="s">
        <v>91</v>
      </c>
      <c r="E250" s="20">
        <v>0</v>
      </c>
      <c r="F250" s="20">
        <v>0</v>
      </c>
      <c r="G250" s="25">
        <v>0</v>
      </c>
    </row>
    <row r="251" spans="1:7" ht="28.5" customHeight="1">
      <c r="A251" s="109" t="s">
        <v>0</v>
      </c>
      <c r="B251" s="110" t="s">
        <v>0</v>
      </c>
      <c r="C251" s="110" t="s">
        <v>0</v>
      </c>
      <c r="D251" s="57" t="s">
        <v>92</v>
      </c>
      <c r="E251" s="20">
        <v>0</v>
      </c>
      <c r="F251" s="20">
        <v>0</v>
      </c>
      <c r="G251" s="25">
        <v>0</v>
      </c>
    </row>
    <row r="252" spans="1:7" ht="28.5" customHeight="1">
      <c r="A252" s="109" t="s">
        <v>0</v>
      </c>
      <c r="B252" s="110" t="s">
        <v>0</v>
      </c>
      <c r="C252" s="110" t="s">
        <v>0</v>
      </c>
      <c r="D252" s="57" t="s">
        <v>93</v>
      </c>
      <c r="E252" s="20">
        <v>0</v>
      </c>
      <c r="F252" s="20">
        <v>0</v>
      </c>
      <c r="G252" s="25">
        <v>0</v>
      </c>
    </row>
    <row r="253" spans="1:7" ht="12.75" customHeight="1">
      <c r="A253" s="109" t="s">
        <v>0</v>
      </c>
      <c r="B253" s="110" t="s">
        <v>0</v>
      </c>
      <c r="C253" s="110" t="s">
        <v>0</v>
      </c>
      <c r="D253" s="57" t="s">
        <v>94</v>
      </c>
      <c r="E253" s="20">
        <v>0</v>
      </c>
      <c r="F253" s="20">
        <v>0</v>
      </c>
      <c r="G253" s="25">
        <v>0</v>
      </c>
    </row>
    <row r="254" spans="1:7" ht="14.25" customHeight="1">
      <c r="A254" s="109" t="s">
        <v>149</v>
      </c>
      <c r="B254" s="110" t="s">
        <v>111</v>
      </c>
      <c r="C254" s="110" t="s">
        <v>150</v>
      </c>
      <c r="D254" s="57" t="s">
        <v>89</v>
      </c>
      <c r="E254" s="20">
        <f>E255+E257+E258+E259</f>
        <v>52802.8</v>
      </c>
      <c r="F254" s="20">
        <f>F255+F257+F258+F259</f>
        <v>52802.7863</v>
      </c>
      <c r="G254" s="25">
        <f t="shared" si="8"/>
        <v>99.99997405440621</v>
      </c>
    </row>
    <row r="255" spans="1:7" ht="14.25" customHeight="1">
      <c r="A255" s="109" t="s">
        <v>0</v>
      </c>
      <c r="B255" s="110" t="s">
        <v>0</v>
      </c>
      <c r="C255" s="110" t="s">
        <v>0</v>
      </c>
      <c r="D255" s="57" t="s">
        <v>90</v>
      </c>
      <c r="E255" s="20">
        <f>E261+E267</f>
        <v>15802.8</v>
      </c>
      <c r="F255" s="20">
        <f>F261+F267</f>
        <v>15802.7863</v>
      </c>
      <c r="G255" s="25">
        <f t="shared" si="8"/>
        <v>99.99991330650265</v>
      </c>
    </row>
    <row r="256" spans="1:7" ht="14.25" customHeight="1">
      <c r="A256" s="109" t="s">
        <v>0</v>
      </c>
      <c r="B256" s="110" t="s">
        <v>0</v>
      </c>
      <c r="C256" s="110" t="s">
        <v>0</v>
      </c>
      <c r="D256" s="57" t="s">
        <v>91</v>
      </c>
      <c r="E256" s="20">
        <f aca="true" t="shared" si="9" ref="E256:G259">E262+E268</f>
        <v>1260.6</v>
      </c>
      <c r="F256" s="20">
        <f t="shared" si="9"/>
        <v>1260.6</v>
      </c>
      <c r="G256" s="25">
        <f t="shared" si="8"/>
        <v>100</v>
      </c>
    </row>
    <row r="257" spans="1:7" ht="28.5" customHeight="1">
      <c r="A257" s="109" t="s">
        <v>0</v>
      </c>
      <c r="B257" s="110" t="s">
        <v>0</v>
      </c>
      <c r="C257" s="110" t="s">
        <v>0</v>
      </c>
      <c r="D257" s="57" t="s">
        <v>92</v>
      </c>
      <c r="E257" s="20">
        <f t="shared" si="9"/>
        <v>0</v>
      </c>
      <c r="F257" s="20">
        <f t="shared" si="9"/>
        <v>0</v>
      </c>
      <c r="G257" s="20">
        <f t="shared" si="9"/>
        <v>0</v>
      </c>
    </row>
    <row r="258" spans="1:7" ht="28.5" customHeight="1">
      <c r="A258" s="109" t="s">
        <v>0</v>
      </c>
      <c r="B258" s="110" t="s">
        <v>0</v>
      </c>
      <c r="C258" s="110" t="s">
        <v>0</v>
      </c>
      <c r="D258" s="57" t="s">
        <v>93</v>
      </c>
      <c r="E258" s="20">
        <f t="shared" si="9"/>
        <v>0</v>
      </c>
      <c r="F258" s="20">
        <f t="shared" si="9"/>
        <v>0</v>
      </c>
      <c r="G258" s="20">
        <f t="shared" si="9"/>
        <v>0</v>
      </c>
    </row>
    <row r="259" spans="1:7" ht="14.25" customHeight="1">
      <c r="A259" s="109" t="s">
        <v>0</v>
      </c>
      <c r="B259" s="110" t="s">
        <v>0</v>
      </c>
      <c r="C259" s="110" t="s">
        <v>0</v>
      </c>
      <c r="D259" s="57" t="s">
        <v>94</v>
      </c>
      <c r="E259" s="20">
        <f t="shared" si="9"/>
        <v>37000</v>
      </c>
      <c r="F259" s="20">
        <f t="shared" si="9"/>
        <v>37000</v>
      </c>
      <c r="G259" s="25">
        <f t="shared" si="8"/>
        <v>100</v>
      </c>
    </row>
    <row r="260" spans="1:7" ht="15.75" customHeight="1">
      <c r="A260" s="109" t="s">
        <v>151</v>
      </c>
      <c r="B260" s="110" t="s">
        <v>99</v>
      </c>
      <c r="C260" s="110" t="s">
        <v>221</v>
      </c>
      <c r="D260" s="57" t="s">
        <v>89</v>
      </c>
      <c r="E260" s="20">
        <f>E261+E263+E264+E265</f>
        <v>31010</v>
      </c>
      <c r="F260" s="20">
        <f>F261+F263+F264+F265</f>
        <v>31009.9863</v>
      </c>
      <c r="G260" s="25">
        <f t="shared" si="8"/>
        <v>99.99995582070301</v>
      </c>
    </row>
    <row r="261" spans="1:7" ht="12.75" customHeight="1">
      <c r="A261" s="109" t="s">
        <v>0</v>
      </c>
      <c r="B261" s="110" t="s">
        <v>0</v>
      </c>
      <c r="C261" s="110" t="s">
        <v>0</v>
      </c>
      <c r="D261" s="57" t="s">
        <v>90</v>
      </c>
      <c r="E261" s="20">
        <v>14010</v>
      </c>
      <c r="F261" s="20">
        <v>14009.9863</v>
      </c>
      <c r="G261" s="25">
        <f t="shared" si="8"/>
        <v>99.99990221270522</v>
      </c>
    </row>
    <row r="262" spans="1:7" ht="12.75" customHeight="1">
      <c r="A262" s="109" t="s">
        <v>0</v>
      </c>
      <c r="B262" s="110" t="s">
        <v>0</v>
      </c>
      <c r="C262" s="110" t="s">
        <v>0</v>
      </c>
      <c r="D262" s="57" t="s">
        <v>91</v>
      </c>
      <c r="E262" s="20">
        <v>0</v>
      </c>
      <c r="F262" s="20">
        <v>0</v>
      </c>
      <c r="G262" s="25">
        <v>0</v>
      </c>
    </row>
    <row r="263" spans="1:7" ht="28.5" customHeight="1">
      <c r="A263" s="109" t="s">
        <v>0</v>
      </c>
      <c r="B263" s="110" t="s">
        <v>0</v>
      </c>
      <c r="C263" s="110" t="s">
        <v>0</v>
      </c>
      <c r="D263" s="57" t="s">
        <v>92</v>
      </c>
      <c r="E263" s="20">
        <v>0</v>
      </c>
      <c r="F263" s="20">
        <v>0</v>
      </c>
      <c r="G263" s="25">
        <v>0</v>
      </c>
    </row>
    <row r="264" spans="1:7" ht="28.5" customHeight="1">
      <c r="A264" s="109" t="s">
        <v>0</v>
      </c>
      <c r="B264" s="110" t="s">
        <v>0</v>
      </c>
      <c r="C264" s="110" t="s">
        <v>0</v>
      </c>
      <c r="D264" s="57" t="s">
        <v>93</v>
      </c>
      <c r="E264" s="20">
        <v>0</v>
      </c>
      <c r="F264" s="20">
        <v>0</v>
      </c>
      <c r="G264" s="25">
        <v>0</v>
      </c>
    </row>
    <row r="265" spans="1:7" ht="12.75" customHeight="1">
      <c r="A265" s="109" t="s">
        <v>0</v>
      </c>
      <c r="B265" s="110" t="s">
        <v>0</v>
      </c>
      <c r="C265" s="110" t="s">
        <v>0</v>
      </c>
      <c r="D265" s="57" t="s">
        <v>94</v>
      </c>
      <c r="E265" s="20">
        <v>17000</v>
      </c>
      <c r="F265" s="20">
        <v>17000</v>
      </c>
      <c r="G265" s="25">
        <f t="shared" si="8"/>
        <v>100</v>
      </c>
    </row>
    <row r="266" spans="1:7" ht="12.75" customHeight="1">
      <c r="A266" s="119" t="s">
        <v>264</v>
      </c>
      <c r="B266" s="110" t="s">
        <v>99</v>
      </c>
      <c r="C266" s="110" t="s">
        <v>222</v>
      </c>
      <c r="D266" s="57" t="s">
        <v>89</v>
      </c>
      <c r="E266" s="20">
        <f>E267+E269+E270+E271</f>
        <v>21792.8</v>
      </c>
      <c r="F266" s="20">
        <f>F267+F269+F270+F271</f>
        <v>21792.8</v>
      </c>
      <c r="G266" s="25">
        <f t="shared" si="8"/>
        <v>100</v>
      </c>
    </row>
    <row r="267" spans="1:7" ht="12.75" customHeight="1">
      <c r="A267" s="119"/>
      <c r="B267" s="110" t="s">
        <v>0</v>
      </c>
      <c r="C267" s="110"/>
      <c r="D267" s="57" t="s">
        <v>90</v>
      </c>
      <c r="E267" s="20">
        <v>1792.8</v>
      </c>
      <c r="F267" s="20">
        <v>1792.8</v>
      </c>
      <c r="G267" s="25">
        <f t="shared" si="8"/>
        <v>100</v>
      </c>
    </row>
    <row r="268" spans="1:7" ht="12.75" customHeight="1">
      <c r="A268" s="119"/>
      <c r="B268" s="110" t="s">
        <v>0</v>
      </c>
      <c r="C268" s="110"/>
      <c r="D268" s="57" t="s">
        <v>91</v>
      </c>
      <c r="E268" s="20">
        <v>1260.6</v>
      </c>
      <c r="F268" s="20">
        <v>1260.6</v>
      </c>
      <c r="G268" s="25">
        <f t="shared" si="8"/>
        <v>100</v>
      </c>
    </row>
    <row r="269" spans="1:7" ht="12.75" customHeight="1">
      <c r="A269" s="119"/>
      <c r="B269" s="110" t="s">
        <v>0</v>
      </c>
      <c r="C269" s="110"/>
      <c r="D269" s="57" t="s">
        <v>92</v>
      </c>
      <c r="E269" s="20">
        <v>0</v>
      </c>
      <c r="F269" s="20">
        <v>0</v>
      </c>
      <c r="G269" s="25">
        <v>0</v>
      </c>
    </row>
    <row r="270" spans="1:7" ht="12.75" customHeight="1">
      <c r="A270" s="119"/>
      <c r="B270" s="110" t="s">
        <v>0</v>
      </c>
      <c r="C270" s="110"/>
      <c r="D270" s="57" t="s">
        <v>93</v>
      </c>
      <c r="E270" s="20">
        <v>0</v>
      </c>
      <c r="F270" s="20">
        <v>0</v>
      </c>
      <c r="G270" s="25">
        <v>0</v>
      </c>
    </row>
    <row r="271" spans="1:7" ht="12.75" customHeight="1">
      <c r="A271" s="119"/>
      <c r="B271" s="110" t="s">
        <v>0</v>
      </c>
      <c r="C271" s="110"/>
      <c r="D271" s="57" t="s">
        <v>94</v>
      </c>
      <c r="E271" s="20">
        <v>20000</v>
      </c>
      <c r="F271" s="20">
        <v>20000</v>
      </c>
      <c r="G271" s="25">
        <v>0</v>
      </c>
    </row>
    <row r="272" spans="1:7" ht="12.75" customHeight="1">
      <c r="A272" s="109" t="s">
        <v>152</v>
      </c>
      <c r="B272" s="110" t="s">
        <v>111</v>
      </c>
      <c r="C272" s="110" t="s">
        <v>153</v>
      </c>
      <c r="D272" s="57" t="s">
        <v>89</v>
      </c>
      <c r="E272" s="20">
        <f>E273+E275+E276+E277</f>
        <v>76000</v>
      </c>
      <c r="F272" s="20">
        <f>F273+F275+F276+F277</f>
        <v>76000</v>
      </c>
      <c r="G272" s="25">
        <f t="shared" si="8"/>
        <v>100</v>
      </c>
    </row>
    <row r="273" spans="1:7" ht="14.25" customHeight="1">
      <c r="A273" s="109" t="s">
        <v>0</v>
      </c>
      <c r="B273" s="110" t="s">
        <v>0</v>
      </c>
      <c r="C273" s="110" t="s">
        <v>0</v>
      </c>
      <c r="D273" s="57" t="s">
        <v>90</v>
      </c>
      <c r="E273" s="20">
        <v>31000</v>
      </c>
      <c r="F273" s="20">
        <v>31000</v>
      </c>
      <c r="G273" s="25">
        <f t="shared" si="8"/>
        <v>100</v>
      </c>
    </row>
    <row r="274" spans="1:7" ht="14.25" customHeight="1">
      <c r="A274" s="109" t="s">
        <v>0</v>
      </c>
      <c r="B274" s="110" t="s">
        <v>0</v>
      </c>
      <c r="C274" s="110" t="s">
        <v>0</v>
      </c>
      <c r="D274" s="57" t="s">
        <v>91</v>
      </c>
      <c r="E274" s="20">
        <v>9000</v>
      </c>
      <c r="F274" s="20">
        <v>9000</v>
      </c>
      <c r="G274" s="25">
        <f t="shared" si="8"/>
        <v>100</v>
      </c>
    </row>
    <row r="275" spans="1:7" ht="28.5" customHeight="1">
      <c r="A275" s="109" t="s">
        <v>0</v>
      </c>
      <c r="B275" s="110" t="s">
        <v>0</v>
      </c>
      <c r="C275" s="110" t="s">
        <v>0</v>
      </c>
      <c r="D275" s="57" t="s">
        <v>92</v>
      </c>
      <c r="E275" s="20">
        <v>0</v>
      </c>
      <c r="F275" s="20">
        <v>0</v>
      </c>
      <c r="G275" s="25">
        <v>0</v>
      </c>
    </row>
    <row r="276" spans="1:7" ht="28.5" customHeight="1">
      <c r="A276" s="109" t="s">
        <v>0</v>
      </c>
      <c r="B276" s="110" t="s">
        <v>0</v>
      </c>
      <c r="C276" s="110" t="s">
        <v>0</v>
      </c>
      <c r="D276" s="57" t="s">
        <v>93</v>
      </c>
      <c r="E276" s="20">
        <v>0</v>
      </c>
      <c r="F276" s="20">
        <v>0</v>
      </c>
      <c r="G276" s="25">
        <v>0</v>
      </c>
    </row>
    <row r="277" spans="1:7" ht="14.25" customHeight="1">
      <c r="A277" s="109" t="s">
        <v>0</v>
      </c>
      <c r="B277" s="110" t="s">
        <v>0</v>
      </c>
      <c r="C277" s="110" t="s">
        <v>0</v>
      </c>
      <c r="D277" s="57" t="s">
        <v>94</v>
      </c>
      <c r="E277" s="20">
        <v>45000</v>
      </c>
      <c r="F277" s="20">
        <v>45000</v>
      </c>
      <c r="G277" s="25">
        <f>F277/E277*100</f>
        <v>100</v>
      </c>
    </row>
    <row r="278" spans="1:7" ht="13.5" customHeight="1">
      <c r="A278" s="109" t="s">
        <v>265</v>
      </c>
      <c r="B278" s="115" t="s">
        <v>111</v>
      </c>
      <c r="C278" s="116" t="s">
        <v>266</v>
      </c>
      <c r="D278" s="59" t="s">
        <v>89</v>
      </c>
      <c r="E278" s="26">
        <f>E279</f>
        <v>6118.599999999999</v>
      </c>
      <c r="F278" s="26">
        <f>F279</f>
        <v>6118.6</v>
      </c>
      <c r="G278" s="27">
        <v>100</v>
      </c>
    </row>
    <row r="279" spans="1:7" ht="12.75">
      <c r="A279" s="109"/>
      <c r="B279" s="115" t="s">
        <v>0</v>
      </c>
      <c r="C279" s="117"/>
      <c r="D279" s="59" t="s">
        <v>90</v>
      </c>
      <c r="E279" s="26">
        <f>E285</f>
        <v>6118.599999999999</v>
      </c>
      <c r="F279" s="26">
        <f>F285</f>
        <v>6118.6</v>
      </c>
      <c r="G279" s="27">
        <v>100</v>
      </c>
    </row>
    <row r="280" spans="1:12" ht="25.5">
      <c r="A280" s="109"/>
      <c r="B280" s="115" t="s">
        <v>0</v>
      </c>
      <c r="C280" s="117"/>
      <c r="D280" s="59" t="s">
        <v>91</v>
      </c>
      <c r="E280" s="26">
        <f aca="true" t="shared" si="10" ref="E280:F283">E286</f>
        <v>0</v>
      </c>
      <c r="F280" s="26">
        <f t="shared" si="10"/>
        <v>0</v>
      </c>
      <c r="G280" s="20">
        <v>0</v>
      </c>
      <c r="L280" s="121"/>
    </row>
    <row r="281" spans="1:12" ht="38.25">
      <c r="A281" s="109"/>
      <c r="B281" s="115" t="s">
        <v>0</v>
      </c>
      <c r="C281" s="117"/>
      <c r="D281" s="59" t="s">
        <v>92</v>
      </c>
      <c r="E281" s="26">
        <f t="shared" si="10"/>
        <v>0</v>
      </c>
      <c r="F281" s="26">
        <f t="shared" si="10"/>
        <v>0</v>
      </c>
      <c r="G281" s="20">
        <v>0</v>
      </c>
      <c r="L281" s="121"/>
    </row>
    <row r="282" spans="1:12" ht="25.5">
      <c r="A282" s="109"/>
      <c r="B282" s="115" t="s">
        <v>0</v>
      </c>
      <c r="C282" s="117"/>
      <c r="D282" s="59" t="s">
        <v>93</v>
      </c>
      <c r="E282" s="26">
        <f t="shared" si="10"/>
        <v>0</v>
      </c>
      <c r="F282" s="26">
        <f t="shared" si="10"/>
        <v>0</v>
      </c>
      <c r="G282" s="20">
        <v>0</v>
      </c>
      <c r="L282" s="121"/>
    </row>
    <row r="283" spans="1:12" ht="12.75">
      <c r="A283" s="114"/>
      <c r="B283" s="115" t="s">
        <v>0</v>
      </c>
      <c r="C283" s="118"/>
      <c r="D283" s="59" t="s">
        <v>94</v>
      </c>
      <c r="E283" s="26">
        <f t="shared" si="10"/>
        <v>0</v>
      </c>
      <c r="F283" s="26">
        <f t="shared" si="10"/>
        <v>0</v>
      </c>
      <c r="G283" s="20">
        <v>0</v>
      </c>
      <c r="L283" s="121"/>
    </row>
    <row r="284" spans="1:12" ht="13.5" customHeight="1">
      <c r="A284" s="109" t="s">
        <v>267</v>
      </c>
      <c r="B284" s="115" t="s">
        <v>154</v>
      </c>
      <c r="C284" s="116" t="s">
        <v>231</v>
      </c>
      <c r="D284" s="59" t="s">
        <v>89</v>
      </c>
      <c r="E284" s="26">
        <f>E285</f>
        <v>6118.599999999999</v>
      </c>
      <c r="F284" s="26">
        <f>F285</f>
        <v>6118.6</v>
      </c>
      <c r="G284" s="27">
        <v>100</v>
      </c>
      <c r="L284" s="121"/>
    </row>
    <row r="285" spans="1:12" ht="12.75">
      <c r="A285" s="109"/>
      <c r="B285" s="115" t="s">
        <v>0</v>
      </c>
      <c r="C285" s="117"/>
      <c r="D285" s="59" t="s">
        <v>90</v>
      </c>
      <c r="E285" s="26">
        <f>E291+E297+E303+E309+E315</f>
        <v>6118.599999999999</v>
      </c>
      <c r="F285" s="26">
        <f>F291+F297+F303+F309+F315</f>
        <v>6118.6</v>
      </c>
      <c r="G285" s="27">
        <v>100</v>
      </c>
      <c r="L285" s="121"/>
    </row>
    <row r="286" spans="1:7" ht="25.5">
      <c r="A286" s="109"/>
      <c r="B286" s="115" t="s">
        <v>0</v>
      </c>
      <c r="C286" s="117"/>
      <c r="D286" s="59" t="s">
        <v>91</v>
      </c>
      <c r="E286" s="20">
        <v>0</v>
      </c>
      <c r="F286" s="20">
        <v>0</v>
      </c>
      <c r="G286" s="20">
        <v>0</v>
      </c>
    </row>
    <row r="287" spans="1:7" ht="38.25">
      <c r="A287" s="109"/>
      <c r="B287" s="115" t="s">
        <v>0</v>
      </c>
      <c r="C287" s="117"/>
      <c r="D287" s="59" t="s">
        <v>92</v>
      </c>
      <c r="E287" s="20">
        <v>0</v>
      </c>
      <c r="F287" s="20">
        <v>0</v>
      </c>
      <c r="G287" s="20">
        <v>0</v>
      </c>
    </row>
    <row r="288" spans="1:7" ht="25.5">
      <c r="A288" s="109"/>
      <c r="B288" s="115" t="s">
        <v>0</v>
      </c>
      <c r="C288" s="117"/>
      <c r="D288" s="59" t="s">
        <v>93</v>
      </c>
      <c r="E288" s="20">
        <v>0</v>
      </c>
      <c r="F288" s="20">
        <v>0</v>
      </c>
      <c r="G288" s="20">
        <v>0</v>
      </c>
    </row>
    <row r="289" spans="1:7" ht="12.75">
      <c r="A289" s="114"/>
      <c r="B289" s="115" t="s">
        <v>0</v>
      </c>
      <c r="C289" s="118"/>
      <c r="D289" s="59" t="s">
        <v>94</v>
      </c>
      <c r="E289" s="20">
        <v>0</v>
      </c>
      <c r="F289" s="20">
        <v>0</v>
      </c>
      <c r="G289" s="20">
        <v>0</v>
      </c>
    </row>
    <row r="290" spans="1:7" ht="12.75">
      <c r="A290" s="109" t="s">
        <v>274</v>
      </c>
      <c r="B290" s="115" t="s">
        <v>154</v>
      </c>
      <c r="C290" s="120" t="s">
        <v>226</v>
      </c>
      <c r="D290" s="59" t="s">
        <v>89</v>
      </c>
      <c r="E290" s="26">
        <v>2025.6</v>
      </c>
      <c r="F290" s="26">
        <f>F291</f>
        <v>2773.7</v>
      </c>
      <c r="G290" s="27">
        <v>136.9</v>
      </c>
    </row>
    <row r="291" spans="1:7" ht="12.75">
      <c r="A291" s="109"/>
      <c r="B291" s="115" t="s">
        <v>0</v>
      </c>
      <c r="C291" s="117"/>
      <c r="D291" s="59" t="s">
        <v>90</v>
      </c>
      <c r="E291" s="26">
        <v>2025.6</v>
      </c>
      <c r="F291" s="26">
        <v>2773.7</v>
      </c>
      <c r="G291" s="27">
        <v>136.9</v>
      </c>
    </row>
    <row r="292" spans="1:7" ht="25.5">
      <c r="A292" s="109"/>
      <c r="B292" s="115" t="s">
        <v>0</v>
      </c>
      <c r="C292" s="117"/>
      <c r="D292" s="59" t="s">
        <v>91</v>
      </c>
      <c r="E292" s="26">
        <v>0</v>
      </c>
      <c r="F292" s="26">
        <v>0</v>
      </c>
      <c r="G292" s="27">
        <v>0</v>
      </c>
    </row>
    <row r="293" spans="1:7" ht="38.25">
      <c r="A293" s="109"/>
      <c r="B293" s="115" t="s">
        <v>0</v>
      </c>
      <c r="C293" s="117"/>
      <c r="D293" s="59" t="s">
        <v>92</v>
      </c>
      <c r="E293" s="26">
        <v>0</v>
      </c>
      <c r="F293" s="26">
        <v>0</v>
      </c>
      <c r="G293" s="27">
        <v>0</v>
      </c>
    </row>
    <row r="294" spans="1:7" ht="25.5">
      <c r="A294" s="109"/>
      <c r="B294" s="115" t="s">
        <v>0</v>
      </c>
      <c r="C294" s="117"/>
      <c r="D294" s="59" t="s">
        <v>93</v>
      </c>
      <c r="E294" s="26">
        <v>0</v>
      </c>
      <c r="F294" s="26">
        <v>0</v>
      </c>
      <c r="G294" s="27">
        <v>0</v>
      </c>
    </row>
    <row r="295" spans="1:7" ht="12.75">
      <c r="A295" s="114"/>
      <c r="B295" s="115" t="s">
        <v>0</v>
      </c>
      <c r="C295" s="118"/>
      <c r="D295" s="59" t="s">
        <v>94</v>
      </c>
      <c r="E295" s="26">
        <v>0</v>
      </c>
      <c r="F295" s="26">
        <v>0</v>
      </c>
      <c r="G295" s="27">
        <v>0</v>
      </c>
    </row>
    <row r="296" spans="1:7" ht="12.75">
      <c r="A296" s="109" t="s">
        <v>275</v>
      </c>
      <c r="B296" s="115" t="s">
        <v>154</v>
      </c>
      <c r="C296" s="120" t="s">
        <v>227</v>
      </c>
      <c r="D296" s="59" t="s">
        <v>89</v>
      </c>
      <c r="E296" s="26">
        <v>2854.2</v>
      </c>
      <c r="F296" s="26">
        <f>F297</f>
        <v>1739.2</v>
      </c>
      <c r="G296" s="27">
        <v>60.9</v>
      </c>
    </row>
    <row r="297" spans="1:7" ht="12.75">
      <c r="A297" s="109"/>
      <c r="B297" s="115" t="s">
        <v>0</v>
      </c>
      <c r="C297" s="117"/>
      <c r="D297" s="59" t="s">
        <v>90</v>
      </c>
      <c r="E297" s="26">
        <v>2854.2</v>
      </c>
      <c r="F297" s="26">
        <v>1739.2</v>
      </c>
      <c r="G297" s="27">
        <v>60.9</v>
      </c>
    </row>
    <row r="298" spans="1:7" ht="25.5">
      <c r="A298" s="109"/>
      <c r="B298" s="115" t="s">
        <v>0</v>
      </c>
      <c r="C298" s="117"/>
      <c r="D298" s="59" t="s">
        <v>91</v>
      </c>
      <c r="E298" s="26">
        <v>0</v>
      </c>
      <c r="F298" s="26">
        <v>0</v>
      </c>
      <c r="G298" s="27">
        <v>0</v>
      </c>
    </row>
    <row r="299" spans="1:7" ht="38.25">
      <c r="A299" s="109"/>
      <c r="B299" s="115" t="s">
        <v>0</v>
      </c>
      <c r="C299" s="117"/>
      <c r="D299" s="59" t="s">
        <v>92</v>
      </c>
      <c r="E299" s="26">
        <v>0</v>
      </c>
      <c r="F299" s="26">
        <v>0</v>
      </c>
      <c r="G299" s="27">
        <v>0</v>
      </c>
    </row>
    <row r="300" spans="1:7" ht="25.5">
      <c r="A300" s="109"/>
      <c r="B300" s="115" t="s">
        <v>0</v>
      </c>
      <c r="C300" s="117"/>
      <c r="D300" s="59" t="s">
        <v>93</v>
      </c>
      <c r="E300" s="26">
        <v>0</v>
      </c>
      <c r="F300" s="26">
        <v>0</v>
      </c>
      <c r="G300" s="27">
        <v>0</v>
      </c>
    </row>
    <row r="301" spans="1:7" ht="12.75">
      <c r="A301" s="114"/>
      <c r="B301" s="115" t="s">
        <v>0</v>
      </c>
      <c r="C301" s="118"/>
      <c r="D301" s="59" t="s">
        <v>94</v>
      </c>
      <c r="E301" s="26">
        <v>0</v>
      </c>
      <c r="F301" s="26">
        <v>0</v>
      </c>
      <c r="G301" s="27">
        <v>0</v>
      </c>
    </row>
    <row r="302" spans="1:7" ht="12.75">
      <c r="A302" s="109" t="s">
        <v>276</v>
      </c>
      <c r="B302" s="115" t="s">
        <v>154</v>
      </c>
      <c r="C302" s="120" t="s">
        <v>228</v>
      </c>
      <c r="D302" s="59" t="s">
        <v>89</v>
      </c>
      <c r="E302" s="26">
        <v>210.8</v>
      </c>
      <c r="F302" s="26">
        <f>F303</f>
        <v>218.3</v>
      </c>
      <c r="G302" s="27">
        <v>103.6</v>
      </c>
    </row>
    <row r="303" spans="1:7" ht="12.75">
      <c r="A303" s="109"/>
      <c r="B303" s="115" t="s">
        <v>0</v>
      </c>
      <c r="C303" s="117"/>
      <c r="D303" s="59" t="s">
        <v>90</v>
      </c>
      <c r="E303" s="26">
        <v>210.8</v>
      </c>
      <c r="F303" s="26">
        <v>218.3</v>
      </c>
      <c r="G303" s="27">
        <v>103.6</v>
      </c>
    </row>
    <row r="304" spans="1:7" ht="25.5">
      <c r="A304" s="109"/>
      <c r="B304" s="115" t="s">
        <v>0</v>
      </c>
      <c r="C304" s="117"/>
      <c r="D304" s="59" t="s">
        <v>91</v>
      </c>
      <c r="E304" s="26">
        <v>0</v>
      </c>
      <c r="F304" s="26">
        <v>0</v>
      </c>
      <c r="G304" s="27">
        <v>0</v>
      </c>
    </row>
    <row r="305" spans="1:7" ht="38.25">
      <c r="A305" s="109"/>
      <c r="B305" s="115" t="s">
        <v>0</v>
      </c>
      <c r="C305" s="117"/>
      <c r="D305" s="59" t="s">
        <v>92</v>
      </c>
      <c r="E305" s="26">
        <v>0</v>
      </c>
      <c r="F305" s="26">
        <v>0</v>
      </c>
      <c r="G305" s="27">
        <v>0</v>
      </c>
    </row>
    <row r="306" spans="1:7" ht="25.5">
      <c r="A306" s="109"/>
      <c r="B306" s="115" t="s">
        <v>0</v>
      </c>
      <c r="C306" s="117"/>
      <c r="D306" s="59" t="s">
        <v>93</v>
      </c>
      <c r="E306" s="26">
        <v>0</v>
      </c>
      <c r="F306" s="26">
        <v>0</v>
      </c>
      <c r="G306" s="27">
        <v>0</v>
      </c>
    </row>
    <row r="307" spans="1:7" ht="12.75">
      <c r="A307" s="114"/>
      <c r="B307" s="115" t="s">
        <v>0</v>
      </c>
      <c r="C307" s="118"/>
      <c r="D307" s="59" t="s">
        <v>94</v>
      </c>
      <c r="E307" s="26">
        <v>0</v>
      </c>
      <c r="F307" s="26">
        <v>0</v>
      </c>
      <c r="G307" s="27">
        <v>0</v>
      </c>
    </row>
    <row r="308" spans="1:7" ht="12.75">
      <c r="A308" s="109" t="s">
        <v>277</v>
      </c>
      <c r="B308" s="115" t="s">
        <v>154</v>
      </c>
      <c r="C308" s="120" t="s">
        <v>229</v>
      </c>
      <c r="D308" s="59" t="s">
        <v>89</v>
      </c>
      <c r="E308" s="26">
        <v>500</v>
      </c>
      <c r="F308" s="26">
        <f>F309</f>
        <v>674.8</v>
      </c>
      <c r="G308" s="27">
        <v>135</v>
      </c>
    </row>
    <row r="309" spans="1:7" ht="12.75">
      <c r="A309" s="109"/>
      <c r="B309" s="115" t="s">
        <v>0</v>
      </c>
      <c r="C309" s="117"/>
      <c r="D309" s="59" t="s">
        <v>90</v>
      </c>
      <c r="E309" s="26">
        <v>500</v>
      </c>
      <c r="F309" s="26">
        <v>674.8</v>
      </c>
      <c r="G309" s="27">
        <v>135</v>
      </c>
    </row>
    <row r="310" spans="1:7" ht="25.5">
      <c r="A310" s="109"/>
      <c r="B310" s="115" t="s">
        <v>0</v>
      </c>
      <c r="C310" s="117"/>
      <c r="D310" s="59" t="s">
        <v>91</v>
      </c>
      <c r="E310" s="26">
        <v>0</v>
      </c>
      <c r="F310" s="26">
        <v>0</v>
      </c>
      <c r="G310" s="27">
        <v>0</v>
      </c>
    </row>
    <row r="311" spans="1:7" ht="38.25">
      <c r="A311" s="109"/>
      <c r="B311" s="115" t="s">
        <v>0</v>
      </c>
      <c r="C311" s="117"/>
      <c r="D311" s="59" t="s">
        <v>92</v>
      </c>
      <c r="E311" s="26">
        <v>0</v>
      </c>
      <c r="F311" s="26">
        <v>0</v>
      </c>
      <c r="G311" s="27">
        <v>0</v>
      </c>
    </row>
    <row r="312" spans="1:7" ht="25.5">
      <c r="A312" s="109"/>
      <c r="B312" s="115" t="s">
        <v>0</v>
      </c>
      <c r="C312" s="117"/>
      <c r="D312" s="59" t="s">
        <v>93</v>
      </c>
      <c r="E312" s="26">
        <v>0</v>
      </c>
      <c r="F312" s="26">
        <v>0</v>
      </c>
      <c r="G312" s="27">
        <v>0</v>
      </c>
    </row>
    <row r="313" spans="1:7" ht="12.75">
      <c r="A313" s="114"/>
      <c r="B313" s="115" t="s">
        <v>0</v>
      </c>
      <c r="C313" s="118"/>
      <c r="D313" s="59" t="s">
        <v>94</v>
      </c>
      <c r="E313" s="26">
        <v>0</v>
      </c>
      <c r="F313" s="26">
        <v>0</v>
      </c>
      <c r="G313" s="27">
        <v>0</v>
      </c>
    </row>
    <row r="314" spans="1:7" ht="12.75">
      <c r="A314" s="109" t="s">
        <v>278</v>
      </c>
      <c r="B314" s="115" t="s">
        <v>154</v>
      </c>
      <c r="C314" s="120" t="s">
        <v>230</v>
      </c>
      <c r="D314" s="59" t="s">
        <v>89</v>
      </c>
      <c r="E314" s="26">
        <f>E315</f>
        <v>528</v>
      </c>
      <c r="F314" s="26">
        <f>F315</f>
        <v>712.6</v>
      </c>
      <c r="G314" s="27">
        <v>135</v>
      </c>
    </row>
    <row r="315" spans="1:7" ht="12.75">
      <c r="A315" s="109"/>
      <c r="B315" s="115" t="s">
        <v>0</v>
      </c>
      <c r="C315" s="117"/>
      <c r="D315" s="59" t="s">
        <v>90</v>
      </c>
      <c r="E315" s="26">
        <v>528</v>
      </c>
      <c r="F315" s="26">
        <v>712.6</v>
      </c>
      <c r="G315" s="27">
        <v>135</v>
      </c>
    </row>
    <row r="316" spans="1:7" ht="25.5">
      <c r="A316" s="109"/>
      <c r="B316" s="115" t="s">
        <v>0</v>
      </c>
      <c r="C316" s="117"/>
      <c r="D316" s="59" t="s">
        <v>91</v>
      </c>
      <c r="E316" s="26">
        <v>0</v>
      </c>
      <c r="F316" s="26">
        <v>0</v>
      </c>
      <c r="G316" s="27">
        <v>0</v>
      </c>
    </row>
    <row r="317" spans="1:7" ht="38.25">
      <c r="A317" s="109"/>
      <c r="B317" s="115" t="s">
        <v>0</v>
      </c>
      <c r="C317" s="117"/>
      <c r="D317" s="59" t="s">
        <v>92</v>
      </c>
      <c r="E317" s="26">
        <v>0</v>
      </c>
      <c r="F317" s="26">
        <v>0</v>
      </c>
      <c r="G317" s="27">
        <v>0</v>
      </c>
    </row>
    <row r="318" spans="1:7" ht="25.5">
      <c r="A318" s="109"/>
      <c r="B318" s="115" t="s">
        <v>0</v>
      </c>
      <c r="C318" s="117"/>
      <c r="D318" s="59" t="s">
        <v>93</v>
      </c>
      <c r="E318" s="26">
        <v>0</v>
      </c>
      <c r="F318" s="26">
        <v>0</v>
      </c>
      <c r="G318" s="27">
        <v>0</v>
      </c>
    </row>
    <row r="319" spans="1:7" ht="12.75">
      <c r="A319" s="114"/>
      <c r="B319" s="115" t="s">
        <v>0</v>
      </c>
      <c r="C319" s="118"/>
      <c r="D319" s="59" t="s">
        <v>94</v>
      </c>
      <c r="E319" s="26">
        <v>0</v>
      </c>
      <c r="F319" s="26">
        <v>0</v>
      </c>
      <c r="G319" s="27">
        <v>0</v>
      </c>
    </row>
    <row r="320" spans="1:7" ht="14.25" customHeight="1">
      <c r="A320" s="109" t="s">
        <v>157</v>
      </c>
      <c r="B320" s="110" t="s">
        <v>111</v>
      </c>
      <c r="C320" s="110" t="s">
        <v>158</v>
      </c>
      <c r="D320" s="57" t="s">
        <v>89</v>
      </c>
      <c r="E320" s="20">
        <f>E321+E323+E324+E325</f>
        <v>106487.4</v>
      </c>
      <c r="F320" s="20">
        <f>F321+F323+F324+F325</f>
        <v>106487.4</v>
      </c>
      <c r="G320" s="20">
        <f>G321</f>
        <v>100</v>
      </c>
    </row>
    <row r="321" spans="1:7" ht="14.25" customHeight="1">
      <c r="A321" s="109" t="s">
        <v>0</v>
      </c>
      <c r="B321" s="110" t="s">
        <v>0</v>
      </c>
      <c r="C321" s="110" t="s">
        <v>0</v>
      </c>
      <c r="D321" s="57" t="s">
        <v>90</v>
      </c>
      <c r="E321" s="20">
        <f>E327+E333+E339+E345+E351+E357+E363+E369</f>
        <v>89158.5</v>
      </c>
      <c r="F321" s="20">
        <f>F327+F333+F339+F345+F351+F357+F363+F369</f>
        <v>89158.5</v>
      </c>
      <c r="G321" s="25">
        <f>F321/E321*100</f>
        <v>100</v>
      </c>
    </row>
    <row r="322" spans="1:7" ht="14.25" customHeight="1">
      <c r="A322" s="109" t="s">
        <v>0</v>
      </c>
      <c r="B322" s="110" t="s">
        <v>0</v>
      </c>
      <c r="C322" s="110" t="s">
        <v>0</v>
      </c>
      <c r="D322" s="57" t="s">
        <v>91</v>
      </c>
      <c r="E322" s="20">
        <f aca="true" t="shared" si="11" ref="E322:F325">E328+E334+E340+E346+E352+E358+E364+E370</f>
        <v>0</v>
      </c>
      <c r="F322" s="20">
        <f t="shared" si="11"/>
        <v>0</v>
      </c>
      <c r="G322" s="25">
        <v>0</v>
      </c>
    </row>
    <row r="323" spans="1:7" ht="28.5" customHeight="1">
      <c r="A323" s="109" t="s">
        <v>0</v>
      </c>
      <c r="B323" s="110" t="s">
        <v>0</v>
      </c>
      <c r="C323" s="110" t="s">
        <v>0</v>
      </c>
      <c r="D323" s="57" t="s">
        <v>92</v>
      </c>
      <c r="E323" s="20">
        <f t="shared" si="11"/>
        <v>0</v>
      </c>
      <c r="F323" s="20">
        <f t="shared" si="11"/>
        <v>0</v>
      </c>
      <c r="G323" s="25">
        <v>0</v>
      </c>
    </row>
    <row r="324" spans="1:7" ht="28.5" customHeight="1">
      <c r="A324" s="109" t="s">
        <v>0</v>
      </c>
      <c r="B324" s="110" t="s">
        <v>0</v>
      </c>
      <c r="C324" s="110" t="s">
        <v>0</v>
      </c>
      <c r="D324" s="57" t="s">
        <v>93</v>
      </c>
      <c r="E324" s="20">
        <f t="shared" si="11"/>
        <v>0</v>
      </c>
      <c r="F324" s="20">
        <f t="shared" si="11"/>
        <v>0</v>
      </c>
      <c r="G324" s="25">
        <v>0</v>
      </c>
    </row>
    <row r="325" spans="1:7" ht="14.25" customHeight="1">
      <c r="A325" s="109" t="s">
        <v>0</v>
      </c>
      <c r="B325" s="110" t="s">
        <v>0</v>
      </c>
      <c r="C325" s="110" t="s">
        <v>0</v>
      </c>
      <c r="D325" s="57" t="s">
        <v>94</v>
      </c>
      <c r="E325" s="20">
        <f t="shared" si="11"/>
        <v>17328.899999999998</v>
      </c>
      <c r="F325" s="20">
        <f t="shared" si="11"/>
        <v>17328.899999999998</v>
      </c>
      <c r="G325" s="25">
        <v>0</v>
      </c>
    </row>
    <row r="326" spans="1:7" ht="14.25" customHeight="1">
      <c r="A326" s="109" t="s">
        <v>159</v>
      </c>
      <c r="B326" s="110" t="s">
        <v>99</v>
      </c>
      <c r="C326" s="110" t="s">
        <v>160</v>
      </c>
      <c r="D326" s="57" t="s">
        <v>89</v>
      </c>
      <c r="E326" s="20">
        <f>E327+E328+E329+E330+E331</f>
        <v>42093</v>
      </c>
      <c r="F326" s="20">
        <f>F327+F328+F329+F330+F331</f>
        <v>42093</v>
      </c>
      <c r="G326" s="24">
        <v>100</v>
      </c>
    </row>
    <row r="327" spans="1:7" ht="12.75" customHeight="1">
      <c r="A327" s="109" t="s">
        <v>0</v>
      </c>
      <c r="B327" s="110" t="s">
        <v>0</v>
      </c>
      <c r="C327" s="110" t="s">
        <v>0</v>
      </c>
      <c r="D327" s="57" t="s">
        <v>90</v>
      </c>
      <c r="E327" s="20">
        <v>32146.7</v>
      </c>
      <c r="F327" s="20">
        <v>32146.7</v>
      </c>
      <c r="G327" s="24">
        <v>100</v>
      </c>
    </row>
    <row r="328" spans="1:7" ht="12.75" customHeight="1">
      <c r="A328" s="109" t="s">
        <v>0</v>
      </c>
      <c r="B328" s="110" t="s">
        <v>0</v>
      </c>
      <c r="C328" s="110" t="s">
        <v>0</v>
      </c>
      <c r="D328" s="57" t="s">
        <v>91</v>
      </c>
      <c r="E328" s="20">
        <v>0</v>
      </c>
      <c r="F328" s="20">
        <v>0</v>
      </c>
      <c r="G328" s="25">
        <v>0</v>
      </c>
    </row>
    <row r="329" spans="1:7" ht="28.5" customHeight="1">
      <c r="A329" s="109" t="s">
        <v>0</v>
      </c>
      <c r="B329" s="110" t="s">
        <v>0</v>
      </c>
      <c r="C329" s="110" t="s">
        <v>0</v>
      </c>
      <c r="D329" s="57" t="s">
        <v>92</v>
      </c>
      <c r="E329" s="20">
        <v>0</v>
      </c>
      <c r="F329" s="20">
        <v>0</v>
      </c>
      <c r="G329" s="25">
        <v>0</v>
      </c>
    </row>
    <row r="330" spans="1:7" ht="28.5" customHeight="1">
      <c r="A330" s="109" t="s">
        <v>0</v>
      </c>
      <c r="B330" s="110" t="s">
        <v>0</v>
      </c>
      <c r="C330" s="110" t="s">
        <v>0</v>
      </c>
      <c r="D330" s="57" t="s">
        <v>93</v>
      </c>
      <c r="E330" s="20">
        <v>0</v>
      </c>
      <c r="F330" s="20">
        <v>0</v>
      </c>
      <c r="G330" s="25">
        <v>0</v>
      </c>
    </row>
    <row r="331" spans="1:7" ht="12.75" customHeight="1">
      <c r="A331" s="109" t="s">
        <v>0</v>
      </c>
      <c r="B331" s="110" t="s">
        <v>0</v>
      </c>
      <c r="C331" s="110" t="s">
        <v>0</v>
      </c>
      <c r="D331" s="57" t="s">
        <v>94</v>
      </c>
      <c r="E331" s="20">
        <v>9946.3</v>
      </c>
      <c r="F331" s="20">
        <v>9946.3</v>
      </c>
      <c r="G331" s="24">
        <v>100</v>
      </c>
    </row>
    <row r="332" spans="1:7" ht="13.5" customHeight="1">
      <c r="A332" s="109" t="s">
        <v>161</v>
      </c>
      <c r="B332" s="110" t="s">
        <v>99</v>
      </c>
      <c r="C332" s="110" t="s">
        <v>162</v>
      </c>
      <c r="D332" s="57" t="s">
        <v>89</v>
      </c>
      <c r="E332" s="20">
        <f>E333</f>
        <v>81.8</v>
      </c>
      <c r="F332" s="20">
        <f>F333</f>
        <v>81.8</v>
      </c>
      <c r="G332" s="24">
        <v>100</v>
      </c>
    </row>
    <row r="333" spans="1:7" ht="12.75" customHeight="1">
      <c r="A333" s="109" t="s">
        <v>0</v>
      </c>
      <c r="B333" s="110" t="s">
        <v>0</v>
      </c>
      <c r="C333" s="110" t="s">
        <v>0</v>
      </c>
      <c r="D333" s="57" t="s">
        <v>90</v>
      </c>
      <c r="E333" s="20">
        <v>81.8</v>
      </c>
      <c r="F333" s="20">
        <v>81.8</v>
      </c>
      <c r="G333" s="24">
        <v>100</v>
      </c>
    </row>
    <row r="334" spans="1:7" ht="12.75" customHeight="1">
      <c r="A334" s="109" t="s">
        <v>0</v>
      </c>
      <c r="B334" s="110" t="s">
        <v>0</v>
      </c>
      <c r="C334" s="110" t="s">
        <v>0</v>
      </c>
      <c r="D334" s="57" t="s">
        <v>91</v>
      </c>
      <c r="E334" s="20">
        <v>0</v>
      </c>
      <c r="F334" s="20">
        <v>0</v>
      </c>
      <c r="G334" s="25">
        <v>0</v>
      </c>
    </row>
    <row r="335" spans="1:7" ht="28.5" customHeight="1">
      <c r="A335" s="109" t="s">
        <v>0</v>
      </c>
      <c r="B335" s="110" t="s">
        <v>0</v>
      </c>
      <c r="C335" s="110" t="s">
        <v>0</v>
      </c>
      <c r="D335" s="57" t="s">
        <v>92</v>
      </c>
      <c r="E335" s="20">
        <v>0</v>
      </c>
      <c r="F335" s="20">
        <v>0</v>
      </c>
      <c r="G335" s="25">
        <v>0</v>
      </c>
    </row>
    <row r="336" spans="1:7" ht="28.5" customHeight="1">
      <c r="A336" s="109" t="s">
        <v>0</v>
      </c>
      <c r="B336" s="110" t="s">
        <v>0</v>
      </c>
      <c r="C336" s="110" t="s">
        <v>0</v>
      </c>
      <c r="D336" s="57" t="s">
        <v>93</v>
      </c>
      <c r="E336" s="20">
        <v>0</v>
      </c>
      <c r="F336" s="20">
        <v>0</v>
      </c>
      <c r="G336" s="25">
        <v>0</v>
      </c>
    </row>
    <row r="337" spans="1:7" ht="12.75" customHeight="1">
      <c r="A337" s="109" t="s">
        <v>0</v>
      </c>
      <c r="B337" s="110" t="s">
        <v>0</v>
      </c>
      <c r="C337" s="110" t="s">
        <v>0</v>
      </c>
      <c r="D337" s="57" t="s">
        <v>94</v>
      </c>
      <c r="E337" s="20">
        <v>0</v>
      </c>
      <c r="F337" s="20">
        <v>0</v>
      </c>
      <c r="G337" s="25">
        <v>0</v>
      </c>
    </row>
    <row r="338" spans="1:7" ht="15" customHeight="1">
      <c r="A338" s="109" t="s">
        <v>163</v>
      </c>
      <c r="B338" s="110" t="s">
        <v>99</v>
      </c>
      <c r="C338" s="110" t="s">
        <v>164</v>
      </c>
      <c r="D338" s="57" t="s">
        <v>89</v>
      </c>
      <c r="E338" s="20">
        <f>E339+E343</f>
        <v>55788.3</v>
      </c>
      <c r="F338" s="20">
        <f>F339+F343</f>
        <v>55788.3</v>
      </c>
      <c r="G338" s="24">
        <v>100</v>
      </c>
    </row>
    <row r="339" spans="1:7" ht="12.75" customHeight="1">
      <c r="A339" s="109" t="s">
        <v>0</v>
      </c>
      <c r="B339" s="110" t="s">
        <v>0</v>
      </c>
      <c r="C339" s="110" t="s">
        <v>0</v>
      </c>
      <c r="D339" s="57" t="s">
        <v>90</v>
      </c>
      <c r="E339" s="20">
        <v>50674.9</v>
      </c>
      <c r="F339" s="20">
        <v>50674.9</v>
      </c>
      <c r="G339" s="24">
        <v>100</v>
      </c>
    </row>
    <row r="340" spans="1:7" ht="30" customHeight="1">
      <c r="A340" s="109" t="s">
        <v>0</v>
      </c>
      <c r="B340" s="110" t="s">
        <v>0</v>
      </c>
      <c r="C340" s="110" t="s">
        <v>0</v>
      </c>
      <c r="D340" s="57" t="s">
        <v>91</v>
      </c>
      <c r="E340" s="20">
        <v>0</v>
      </c>
      <c r="F340" s="20">
        <v>0</v>
      </c>
      <c r="G340" s="25">
        <v>0</v>
      </c>
    </row>
    <row r="341" spans="1:7" ht="37.5" customHeight="1">
      <c r="A341" s="109" t="s">
        <v>0</v>
      </c>
      <c r="B341" s="110" t="s">
        <v>0</v>
      </c>
      <c r="C341" s="110" t="s">
        <v>0</v>
      </c>
      <c r="D341" s="57" t="s">
        <v>92</v>
      </c>
      <c r="E341" s="20">
        <v>0</v>
      </c>
      <c r="F341" s="20">
        <v>0</v>
      </c>
      <c r="G341" s="25">
        <v>0</v>
      </c>
    </row>
    <row r="342" spans="1:7" ht="28.5" customHeight="1">
      <c r="A342" s="109" t="s">
        <v>0</v>
      </c>
      <c r="B342" s="110" t="s">
        <v>0</v>
      </c>
      <c r="C342" s="110" t="s">
        <v>0</v>
      </c>
      <c r="D342" s="57" t="s">
        <v>93</v>
      </c>
      <c r="E342" s="20">
        <v>0</v>
      </c>
      <c r="F342" s="20">
        <v>0</v>
      </c>
      <c r="G342" s="25">
        <v>0</v>
      </c>
    </row>
    <row r="343" spans="1:7" ht="12.75" customHeight="1">
      <c r="A343" s="114" t="s">
        <v>0</v>
      </c>
      <c r="B343" s="123" t="s">
        <v>0</v>
      </c>
      <c r="C343" s="123" t="s">
        <v>0</v>
      </c>
      <c r="D343" s="57" t="s">
        <v>94</v>
      </c>
      <c r="E343" s="20">
        <v>5113.4</v>
      </c>
      <c r="F343" s="20">
        <v>5113.4</v>
      </c>
      <c r="G343" s="24">
        <v>100</v>
      </c>
    </row>
    <row r="344" spans="1:7" ht="12.75" customHeight="1">
      <c r="A344" s="122" t="s">
        <v>268</v>
      </c>
      <c r="B344" s="110" t="s">
        <v>99</v>
      </c>
      <c r="C344" s="124" t="s">
        <v>224</v>
      </c>
      <c r="D344" s="28" t="s">
        <v>89</v>
      </c>
      <c r="E344" s="20">
        <f>E345</f>
        <v>437.1</v>
      </c>
      <c r="F344" s="20">
        <f>F345</f>
        <v>437.1</v>
      </c>
      <c r="G344" s="24">
        <v>100</v>
      </c>
    </row>
    <row r="345" spans="1:7" ht="12.75" customHeight="1">
      <c r="A345" s="122"/>
      <c r="B345" s="110" t="s">
        <v>0</v>
      </c>
      <c r="C345" s="125"/>
      <c r="D345" s="28" t="s">
        <v>90</v>
      </c>
      <c r="E345" s="20">
        <v>437.1</v>
      </c>
      <c r="F345" s="20">
        <v>437.1</v>
      </c>
      <c r="G345" s="24">
        <v>100</v>
      </c>
    </row>
    <row r="346" spans="1:7" ht="12.75" customHeight="1">
      <c r="A346" s="122"/>
      <c r="B346" s="110" t="s">
        <v>0</v>
      </c>
      <c r="C346" s="125"/>
      <c r="D346" s="28" t="s">
        <v>91</v>
      </c>
      <c r="E346" s="20">
        <v>0</v>
      </c>
      <c r="F346" s="20">
        <v>0</v>
      </c>
      <c r="G346" s="25">
        <v>0</v>
      </c>
    </row>
    <row r="347" spans="1:7" ht="40.5" customHeight="1">
      <c r="A347" s="122"/>
      <c r="B347" s="110" t="s">
        <v>0</v>
      </c>
      <c r="C347" s="125"/>
      <c r="D347" s="28" t="s">
        <v>92</v>
      </c>
      <c r="E347" s="20">
        <v>0</v>
      </c>
      <c r="F347" s="20">
        <v>0</v>
      </c>
      <c r="G347" s="25">
        <v>0</v>
      </c>
    </row>
    <row r="348" spans="1:7" ht="12.75" customHeight="1">
      <c r="A348" s="122"/>
      <c r="B348" s="110" t="s">
        <v>0</v>
      </c>
      <c r="C348" s="125"/>
      <c r="D348" s="28" t="s">
        <v>93</v>
      </c>
      <c r="E348" s="20">
        <v>0</v>
      </c>
      <c r="F348" s="20">
        <v>0</v>
      </c>
      <c r="G348" s="25">
        <v>0</v>
      </c>
    </row>
    <row r="349" spans="1:7" ht="12.75" customHeight="1">
      <c r="A349" s="122"/>
      <c r="B349" s="123" t="s">
        <v>0</v>
      </c>
      <c r="C349" s="125"/>
      <c r="D349" s="28" t="s">
        <v>94</v>
      </c>
      <c r="E349" s="20">
        <v>0</v>
      </c>
      <c r="F349" s="20">
        <v>0</v>
      </c>
      <c r="G349" s="25">
        <v>0</v>
      </c>
    </row>
    <row r="350" spans="1:7" ht="12.75" customHeight="1">
      <c r="A350" s="122" t="s">
        <v>269</v>
      </c>
      <c r="B350" s="110" t="s">
        <v>99</v>
      </c>
      <c r="C350" s="124" t="s">
        <v>225</v>
      </c>
      <c r="D350" s="28" t="s">
        <v>89</v>
      </c>
      <c r="E350" s="20">
        <f>E351</f>
        <v>1414.5</v>
      </c>
      <c r="F350" s="20">
        <f>F351</f>
        <v>1414.5</v>
      </c>
      <c r="G350" s="24">
        <v>100</v>
      </c>
    </row>
    <row r="351" spans="1:7" ht="12.75" customHeight="1">
      <c r="A351" s="122"/>
      <c r="B351" s="110" t="s">
        <v>0</v>
      </c>
      <c r="C351" s="125"/>
      <c r="D351" s="28" t="s">
        <v>90</v>
      </c>
      <c r="E351" s="20">
        <v>1414.5</v>
      </c>
      <c r="F351" s="20">
        <v>1414.5</v>
      </c>
      <c r="G351" s="24">
        <v>100</v>
      </c>
    </row>
    <row r="352" spans="1:7" ht="27.75" customHeight="1">
      <c r="A352" s="122"/>
      <c r="B352" s="110" t="s">
        <v>0</v>
      </c>
      <c r="C352" s="125"/>
      <c r="D352" s="28" t="s">
        <v>91</v>
      </c>
      <c r="E352" s="20">
        <v>0</v>
      </c>
      <c r="F352" s="20">
        <v>0</v>
      </c>
      <c r="G352" s="25">
        <v>0</v>
      </c>
    </row>
    <row r="353" spans="1:7" ht="26.25" customHeight="1">
      <c r="A353" s="122"/>
      <c r="B353" s="110" t="s">
        <v>0</v>
      </c>
      <c r="C353" s="125"/>
      <c r="D353" s="28" t="s">
        <v>92</v>
      </c>
      <c r="E353" s="20">
        <v>0</v>
      </c>
      <c r="F353" s="20">
        <v>0</v>
      </c>
      <c r="G353" s="25">
        <v>0</v>
      </c>
    </row>
    <row r="354" spans="1:7" ht="12.75" customHeight="1">
      <c r="A354" s="122"/>
      <c r="B354" s="110" t="s">
        <v>0</v>
      </c>
      <c r="C354" s="125"/>
      <c r="D354" s="28" t="s">
        <v>93</v>
      </c>
      <c r="E354" s="20">
        <v>0</v>
      </c>
      <c r="F354" s="20">
        <v>0</v>
      </c>
      <c r="G354" s="25">
        <v>0</v>
      </c>
    </row>
    <row r="355" spans="1:7" ht="12.75" customHeight="1">
      <c r="A355" s="122"/>
      <c r="B355" s="123" t="s">
        <v>0</v>
      </c>
      <c r="C355" s="125"/>
      <c r="D355" s="28" t="s">
        <v>94</v>
      </c>
      <c r="E355" s="20">
        <v>0</v>
      </c>
      <c r="F355" s="20">
        <v>0</v>
      </c>
      <c r="G355" s="25">
        <v>0</v>
      </c>
    </row>
    <row r="356" spans="1:7" ht="12.75" customHeight="1">
      <c r="A356" s="126" t="s">
        <v>270</v>
      </c>
      <c r="B356" s="115" t="s">
        <v>99</v>
      </c>
      <c r="C356" s="129" t="s">
        <v>232</v>
      </c>
      <c r="D356" s="28" t="s">
        <v>89</v>
      </c>
      <c r="E356" s="20">
        <f>E357</f>
        <v>3671.6</v>
      </c>
      <c r="F356" s="20">
        <f>F357</f>
        <v>3671.6</v>
      </c>
      <c r="G356" s="24">
        <v>100</v>
      </c>
    </row>
    <row r="357" spans="1:7" ht="12.75" customHeight="1">
      <c r="A357" s="127"/>
      <c r="B357" s="115" t="s">
        <v>0</v>
      </c>
      <c r="C357" s="130"/>
      <c r="D357" s="28" t="s">
        <v>90</v>
      </c>
      <c r="E357" s="20">
        <v>3671.6</v>
      </c>
      <c r="F357" s="20">
        <v>3671.6</v>
      </c>
      <c r="G357" s="24">
        <v>100</v>
      </c>
    </row>
    <row r="358" spans="1:7" ht="24" customHeight="1">
      <c r="A358" s="127"/>
      <c r="B358" s="115" t="s">
        <v>0</v>
      </c>
      <c r="C358" s="130"/>
      <c r="D358" s="28" t="s">
        <v>91</v>
      </c>
      <c r="E358" s="20">
        <v>0</v>
      </c>
      <c r="F358" s="20">
        <v>0</v>
      </c>
      <c r="G358" s="25">
        <v>0</v>
      </c>
    </row>
    <row r="359" spans="1:7" ht="40.5" customHeight="1">
      <c r="A359" s="127"/>
      <c r="B359" s="115" t="s">
        <v>0</v>
      </c>
      <c r="C359" s="130"/>
      <c r="D359" s="28" t="s">
        <v>92</v>
      </c>
      <c r="E359" s="20">
        <v>0</v>
      </c>
      <c r="F359" s="20">
        <v>0</v>
      </c>
      <c r="G359" s="25">
        <v>0</v>
      </c>
    </row>
    <row r="360" spans="1:7" ht="12.75" customHeight="1">
      <c r="A360" s="127"/>
      <c r="B360" s="115" t="s">
        <v>0</v>
      </c>
      <c r="C360" s="130"/>
      <c r="D360" s="28" t="s">
        <v>93</v>
      </c>
      <c r="E360" s="20">
        <v>0</v>
      </c>
      <c r="F360" s="20">
        <v>0</v>
      </c>
      <c r="G360" s="25">
        <v>0</v>
      </c>
    </row>
    <row r="361" spans="1:7" ht="12.75" customHeight="1">
      <c r="A361" s="128"/>
      <c r="B361" s="115" t="s">
        <v>0</v>
      </c>
      <c r="C361" s="131"/>
      <c r="D361" s="28" t="s">
        <v>94</v>
      </c>
      <c r="E361" s="20">
        <v>0</v>
      </c>
      <c r="F361" s="20">
        <v>0</v>
      </c>
      <c r="G361" s="25">
        <v>0</v>
      </c>
    </row>
    <row r="362" spans="1:7" ht="13.5" customHeight="1">
      <c r="A362" s="132" t="s">
        <v>271</v>
      </c>
      <c r="B362" s="133" t="s">
        <v>99</v>
      </c>
      <c r="C362" s="133" t="s">
        <v>165</v>
      </c>
      <c r="D362" s="57" t="s">
        <v>89</v>
      </c>
      <c r="E362" s="20">
        <f>E363+E367</f>
        <v>2919.3999999999996</v>
      </c>
      <c r="F362" s="20">
        <f>F363+F367</f>
        <v>2919.3999999999996</v>
      </c>
      <c r="G362" s="24">
        <v>100</v>
      </c>
    </row>
    <row r="363" spans="1:7" ht="12.75" customHeight="1">
      <c r="A363" s="109" t="s">
        <v>0</v>
      </c>
      <c r="B363" s="110" t="s">
        <v>0</v>
      </c>
      <c r="C363" s="110" t="s">
        <v>0</v>
      </c>
      <c r="D363" s="57" t="s">
        <v>90</v>
      </c>
      <c r="E363" s="20">
        <v>650.2</v>
      </c>
      <c r="F363" s="20">
        <v>650.2</v>
      </c>
      <c r="G363" s="24">
        <v>100</v>
      </c>
    </row>
    <row r="364" spans="1:7" ht="12.75" customHeight="1">
      <c r="A364" s="109" t="s">
        <v>0</v>
      </c>
      <c r="B364" s="110" t="s">
        <v>0</v>
      </c>
      <c r="C364" s="110" t="s">
        <v>0</v>
      </c>
      <c r="D364" s="57" t="s">
        <v>91</v>
      </c>
      <c r="E364" s="20">
        <v>0</v>
      </c>
      <c r="F364" s="20">
        <v>0</v>
      </c>
      <c r="G364" s="25">
        <v>0</v>
      </c>
    </row>
    <row r="365" spans="1:7" ht="28.5" customHeight="1">
      <c r="A365" s="109" t="s">
        <v>0</v>
      </c>
      <c r="B365" s="110" t="s">
        <v>0</v>
      </c>
      <c r="C365" s="110" t="s">
        <v>0</v>
      </c>
      <c r="D365" s="57" t="s">
        <v>92</v>
      </c>
      <c r="E365" s="20">
        <v>0</v>
      </c>
      <c r="F365" s="20">
        <v>0</v>
      </c>
      <c r="G365" s="25">
        <v>0</v>
      </c>
    </row>
    <row r="366" spans="1:7" ht="28.5" customHeight="1">
      <c r="A366" s="109" t="s">
        <v>0</v>
      </c>
      <c r="B366" s="110" t="s">
        <v>0</v>
      </c>
      <c r="C366" s="110" t="s">
        <v>0</v>
      </c>
      <c r="D366" s="57" t="s">
        <v>93</v>
      </c>
      <c r="E366" s="20">
        <v>0</v>
      </c>
      <c r="F366" s="20">
        <v>0</v>
      </c>
      <c r="G366" s="25">
        <v>0</v>
      </c>
    </row>
    <row r="367" spans="1:7" ht="12.75" customHeight="1">
      <c r="A367" s="109" t="s">
        <v>0</v>
      </c>
      <c r="B367" s="110" t="s">
        <v>0</v>
      </c>
      <c r="C367" s="110" t="s">
        <v>0</v>
      </c>
      <c r="D367" s="57" t="s">
        <v>94</v>
      </c>
      <c r="E367" s="20">
        <v>2269.2</v>
      </c>
      <c r="F367" s="20">
        <v>2269.2</v>
      </c>
      <c r="G367" s="24">
        <v>100</v>
      </c>
    </row>
    <row r="368" spans="1:7" ht="13.5" customHeight="1">
      <c r="A368" s="109" t="s">
        <v>272</v>
      </c>
      <c r="B368" s="110" t="s">
        <v>99</v>
      </c>
      <c r="C368" s="110" t="s">
        <v>166</v>
      </c>
      <c r="D368" s="57" t="s">
        <v>89</v>
      </c>
      <c r="E368" s="20">
        <f>E369</f>
        <v>81.7</v>
      </c>
      <c r="F368" s="20">
        <f>F369</f>
        <v>81.7</v>
      </c>
      <c r="G368" s="24">
        <v>100</v>
      </c>
    </row>
    <row r="369" spans="1:7" ht="12.75" customHeight="1">
      <c r="A369" s="109" t="s">
        <v>0</v>
      </c>
      <c r="B369" s="110" t="s">
        <v>0</v>
      </c>
      <c r="C369" s="110" t="s">
        <v>0</v>
      </c>
      <c r="D369" s="57" t="s">
        <v>90</v>
      </c>
      <c r="E369" s="20">
        <v>81.7</v>
      </c>
      <c r="F369" s="20">
        <v>81.7</v>
      </c>
      <c r="G369" s="24">
        <v>100</v>
      </c>
    </row>
    <row r="370" spans="1:7" ht="12.75" customHeight="1">
      <c r="A370" s="109" t="s">
        <v>0</v>
      </c>
      <c r="B370" s="110" t="s">
        <v>0</v>
      </c>
      <c r="C370" s="110" t="s">
        <v>0</v>
      </c>
      <c r="D370" s="57" t="s">
        <v>91</v>
      </c>
      <c r="E370" s="20">
        <v>0</v>
      </c>
      <c r="F370" s="20">
        <v>0</v>
      </c>
      <c r="G370" s="25">
        <v>0</v>
      </c>
    </row>
    <row r="371" spans="1:7" ht="28.5" customHeight="1">
      <c r="A371" s="109" t="s">
        <v>0</v>
      </c>
      <c r="B371" s="110" t="s">
        <v>0</v>
      </c>
      <c r="C371" s="110" t="s">
        <v>0</v>
      </c>
      <c r="D371" s="57" t="s">
        <v>92</v>
      </c>
      <c r="E371" s="20">
        <v>0</v>
      </c>
      <c r="F371" s="20">
        <v>0</v>
      </c>
      <c r="G371" s="25">
        <v>0</v>
      </c>
    </row>
    <row r="372" spans="1:7" ht="28.5" customHeight="1">
      <c r="A372" s="109" t="s">
        <v>0</v>
      </c>
      <c r="B372" s="110" t="s">
        <v>0</v>
      </c>
      <c r="C372" s="110" t="s">
        <v>0</v>
      </c>
      <c r="D372" s="57" t="s">
        <v>93</v>
      </c>
      <c r="E372" s="20">
        <v>0</v>
      </c>
      <c r="F372" s="20">
        <v>0</v>
      </c>
      <c r="G372" s="25">
        <v>0</v>
      </c>
    </row>
    <row r="373" spans="1:7" ht="12.75" customHeight="1">
      <c r="A373" s="114" t="s">
        <v>0</v>
      </c>
      <c r="B373" s="123" t="s">
        <v>0</v>
      </c>
      <c r="C373" s="123" t="s">
        <v>0</v>
      </c>
      <c r="D373" s="58" t="s">
        <v>94</v>
      </c>
      <c r="E373" s="20">
        <v>0</v>
      </c>
      <c r="F373" s="20">
        <v>0</v>
      </c>
      <c r="G373" s="25">
        <v>0</v>
      </c>
    </row>
    <row r="374" spans="1:7" ht="13.5" customHeight="1">
      <c r="A374" s="109" t="s">
        <v>167</v>
      </c>
      <c r="B374" s="110" t="s">
        <v>111</v>
      </c>
      <c r="C374" s="110" t="s">
        <v>233</v>
      </c>
      <c r="D374" s="57" t="s">
        <v>89</v>
      </c>
      <c r="E374" s="20">
        <f>E375</f>
        <v>1544.3</v>
      </c>
      <c r="F374" s="20">
        <f>F375</f>
        <v>640.4488</v>
      </c>
      <c r="G374" s="25">
        <f>F374/E374*100</f>
        <v>41.47178656996698</v>
      </c>
    </row>
    <row r="375" spans="1:7" ht="14.25" customHeight="1">
      <c r="A375" s="109" t="s">
        <v>0</v>
      </c>
      <c r="B375" s="110" t="s">
        <v>0</v>
      </c>
      <c r="C375" s="110" t="s">
        <v>0</v>
      </c>
      <c r="D375" s="57" t="s">
        <v>90</v>
      </c>
      <c r="E375" s="20">
        <v>1544.3</v>
      </c>
      <c r="F375" s="20">
        <v>640.4488</v>
      </c>
      <c r="G375" s="25">
        <f>F375/E375*100</f>
        <v>41.47178656996698</v>
      </c>
    </row>
    <row r="376" spans="1:7" ht="14.25" customHeight="1">
      <c r="A376" s="109" t="s">
        <v>0</v>
      </c>
      <c r="B376" s="110" t="s">
        <v>0</v>
      </c>
      <c r="C376" s="110" t="s">
        <v>0</v>
      </c>
      <c r="D376" s="57" t="s">
        <v>91</v>
      </c>
      <c r="E376" s="20">
        <v>0</v>
      </c>
      <c r="F376" s="20">
        <v>0</v>
      </c>
      <c r="G376" s="25">
        <v>0</v>
      </c>
    </row>
    <row r="377" spans="1:7" ht="28.5" customHeight="1">
      <c r="A377" s="109" t="s">
        <v>0</v>
      </c>
      <c r="B377" s="110" t="s">
        <v>0</v>
      </c>
      <c r="C377" s="110" t="s">
        <v>0</v>
      </c>
      <c r="D377" s="57" t="s">
        <v>92</v>
      </c>
      <c r="E377" s="20">
        <v>0</v>
      </c>
      <c r="F377" s="20">
        <v>0</v>
      </c>
      <c r="G377" s="25">
        <v>0</v>
      </c>
    </row>
    <row r="378" spans="1:7" ht="28.5" customHeight="1">
      <c r="A378" s="109" t="s">
        <v>0</v>
      </c>
      <c r="B378" s="110" t="s">
        <v>0</v>
      </c>
      <c r="C378" s="110" t="s">
        <v>0</v>
      </c>
      <c r="D378" s="57" t="s">
        <v>93</v>
      </c>
      <c r="E378" s="20">
        <v>0</v>
      </c>
      <c r="F378" s="20">
        <v>0</v>
      </c>
      <c r="G378" s="25">
        <v>0</v>
      </c>
    </row>
    <row r="379" spans="1:7" ht="14.25" customHeight="1">
      <c r="A379" s="109" t="s">
        <v>0</v>
      </c>
      <c r="B379" s="110" t="s">
        <v>0</v>
      </c>
      <c r="C379" s="110" t="s">
        <v>0</v>
      </c>
      <c r="D379" s="57" t="s">
        <v>94</v>
      </c>
      <c r="E379" s="20">
        <v>0</v>
      </c>
      <c r="F379" s="20">
        <v>0</v>
      </c>
      <c r="G379" s="25">
        <v>0</v>
      </c>
    </row>
    <row r="380" spans="1:7" ht="18.75" customHeight="1">
      <c r="A380" s="109" t="s">
        <v>273</v>
      </c>
      <c r="B380" s="110" t="s">
        <v>111</v>
      </c>
      <c r="C380" s="110" t="s">
        <v>168</v>
      </c>
      <c r="D380" s="57" t="s">
        <v>89</v>
      </c>
      <c r="E380" s="20">
        <f>E381</f>
        <v>1800</v>
      </c>
      <c r="F380" s="20">
        <f>F381</f>
        <v>1800</v>
      </c>
      <c r="G380" s="25">
        <f>F380/E380*100</f>
        <v>100</v>
      </c>
    </row>
    <row r="381" spans="1:7" ht="14.25" customHeight="1">
      <c r="A381" s="109" t="s">
        <v>0</v>
      </c>
      <c r="B381" s="110" t="s">
        <v>0</v>
      </c>
      <c r="C381" s="110" t="s">
        <v>0</v>
      </c>
      <c r="D381" s="57" t="s">
        <v>90</v>
      </c>
      <c r="E381" s="20">
        <v>1800</v>
      </c>
      <c r="F381" s="20">
        <v>1800</v>
      </c>
      <c r="G381" s="25">
        <f>F381/E381*100</f>
        <v>100</v>
      </c>
    </row>
    <row r="382" spans="1:7" ht="14.25" customHeight="1">
      <c r="A382" s="109" t="s">
        <v>0</v>
      </c>
      <c r="B382" s="110" t="s">
        <v>0</v>
      </c>
      <c r="C382" s="110" t="s">
        <v>0</v>
      </c>
      <c r="D382" s="57" t="s">
        <v>91</v>
      </c>
      <c r="E382" s="20">
        <v>0</v>
      </c>
      <c r="F382" s="20">
        <v>0</v>
      </c>
      <c r="G382" s="20">
        <v>0</v>
      </c>
    </row>
    <row r="383" spans="1:7" ht="28.5" customHeight="1">
      <c r="A383" s="109" t="s">
        <v>0</v>
      </c>
      <c r="B383" s="110" t="s">
        <v>0</v>
      </c>
      <c r="C383" s="110" t="s">
        <v>0</v>
      </c>
      <c r="D383" s="57" t="s">
        <v>92</v>
      </c>
      <c r="E383" s="20">
        <v>0</v>
      </c>
      <c r="F383" s="20">
        <v>0</v>
      </c>
      <c r="G383" s="20">
        <v>0</v>
      </c>
    </row>
    <row r="384" spans="1:7" ht="28.5" customHeight="1">
      <c r="A384" s="109" t="s">
        <v>0</v>
      </c>
      <c r="B384" s="110" t="s">
        <v>0</v>
      </c>
      <c r="C384" s="110" t="s">
        <v>0</v>
      </c>
      <c r="D384" s="57" t="s">
        <v>93</v>
      </c>
      <c r="E384" s="20">
        <v>0</v>
      </c>
      <c r="F384" s="20">
        <v>0</v>
      </c>
      <c r="G384" s="20">
        <v>0</v>
      </c>
    </row>
    <row r="385" spans="1:7" ht="14.25" customHeight="1">
      <c r="A385" s="109" t="s">
        <v>0</v>
      </c>
      <c r="B385" s="110" t="s">
        <v>0</v>
      </c>
      <c r="C385" s="110" t="s">
        <v>0</v>
      </c>
      <c r="D385" s="57" t="s">
        <v>94</v>
      </c>
      <c r="E385" s="20">
        <v>0</v>
      </c>
      <c r="F385" s="20">
        <v>0</v>
      </c>
      <c r="G385" s="20">
        <v>0</v>
      </c>
    </row>
    <row r="386" spans="1:7" ht="13.5" customHeight="1">
      <c r="A386" s="109" t="s">
        <v>169</v>
      </c>
      <c r="B386" s="110" t="s">
        <v>108</v>
      </c>
      <c r="C386" s="110" t="s">
        <v>170</v>
      </c>
      <c r="D386" s="57" t="s">
        <v>89</v>
      </c>
      <c r="E386" s="20">
        <f>E387+E389+E390+E391</f>
        <v>320540</v>
      </c>
      <c r="F386" s="20">
        <f>F387+F389+F390+F391</f>
        <v>321166.05</v>
      </c>
      <c r="G386" s="25">
        <f aca="true" t="shared" si="12" ref="G386:G447">F386/E386*100</f>
        <v>100.19531103762401</v>
      </c>
    </row>
    <row r="387" spans="1:7" ht="14.25" customHeight="1">
      <c r="A387" s="109" t="s">
        <v>0</v>
      </c>
      <c r="B387" s="110" t="s">
        <v>0</v>
      </c>
      <c r="C387" s="110" t="s">
        <v>0</v>
      </c>
      <c r="D387" s="57" t="s">
        <v>90</v>
      </c>
      <c r="E387" s="20">
        <f>E393</f>
        <v>228583</v>
      </c>
      <c r="F387" s="20">
        <f>F393</f>
        <v>228582.94999999998</v>
      </c>
      <c r="G387" s="25">
        <f t="shared" si="12"/>
        <v>99.99997812610737</v>
      </c>
    </row>
    <row r="388" spans="1:7" ht="14.25" customHeight="1">
      <c r="A388" s="109" t="s">
        <v>0</v>
      </c>
      <c r="B388" s="110" t="s">
        <v>0</v>
      </c>
      <c r="C388" s="110" t="s">
        <v>0</v>
      </c>
      <c r="D388" s="57" t="s">
        <v>91</v>
      </c>
      <c r="E388" s="20">
        <f aca="true" t="shared" si="13" ref="E388:F391">E394</f>
        <v>200026</v>
      </c>
      <c r="F388" s="20">
        <f t="shared" si="13"/>
        <v>200026</v>
      </c>
      <c r="G388" s="25">
        <f t="shared" si="12"/>
        <v>100</v>
      </c>
    </row>
    <row r="389" spans="1:7" ht="28.5" customHeight="1">
      <c r="A389" s="109" t="s">
        <v>0</v>
      </c>
      <c r="B389" s="110" t="s">
        <v>0</v>
      </c>
      <c r="C389" s="110" t="s">
        <v>0</v>
      </c>
      <c r="D389" s="57" t="s">
        <v>92</v>
      </c>
      <c r="E389" s="20">
        <f t="shared" si="13"/>
        <v>0</v>
      </c>
      <c r="F389" s="20">
        <f t="shared" si="13"/>
        <v>0</v>
      </c>
      <c r="G389" s="25">
        <v>0</v>
      </c>
    </row>
    <row r="390" spans="1:7" ht="28.5" customHeight="1">
      <c r="A390" s="109" t="s">
        <v>0</v>
      </c>
      <c r="B390" s="110" t="s">
        <v>0</v>
      </c>
      <c r="C390" s="110" t="s">
        <v>0</v>
      </c>
      <c r="D390" s="57" t="s">
        <v>93</v>
      </c>
      <c r="E390" s="20">
        <f t="shared" si="13"/>
        <v>0</v>
      </c>
      <c r="F390" s="20">
        <f t="shared" si="13"/>
        <v>0</v>
      </c>
      <c r="G390" s="25">
        <v>0</v>
      </c>
    </row>
    <row r="391" spans="1:7" ht="14.25" customHeight="1">
      <c r="A391" s="109" t="s">
        <v>0</v>
      </c>
      <c r="B391" s="110" t="s">
        <v>0</v>
      </c>
      <c r="C391" s="110" t="s">
        <v>0</v>
      </c>
      <c r="D391" s="57" t="s">
        <v>94</v>
      </c>
      <c r="E391" s="20">
        <f t="shared" si="13"/>
        <v>91957</v>
      </c>
      <c r="F391" s="20">
        <f t="shared" si="13"/>
        <v>92583.1</v>
      </c>
      <c r="G391" s="25">
        <f t="shared" si="12"/>
        <v>100.68086170710224</v>
      </c>
    </row>
    <row r="392" spans="1:7" ht="15" customHeight="1">
      <c r="A392" s="109" t="s">
        <v>171</v>
      </c>
      <c r="B392" s="110" t="s">
        <v>111</v>
      </c>
      <c r="C392" s="110" t="s">
        <v>234</v>
      </c>
      <c r="D392" s="57" t="s">
        <v>89</v>
      </c>
      <c r="E392" s="20">
        <v>259883.6</v>
      </c>
      <c r="F392" s="20">
        <v>259883.6</v>
      </c>
      <c r="G392" s="25">
        <f t="shared" si="12"/>
        <v>100</v>
      </c>
    </row>
    <row r="393" spans="1:7" ht="14.25" customHeight="1">
      <c r="A393" s="109" t="s">
        <v>0</v>
      </c>
      <c r="B393" s="110" t="s">
        <v>0</v>
      </c>
      <c r="C393" s="110" t="s">
        <v>0</v>
      </c>
      <c r="D393" s="57" t="s">
        <v>90</v>
      </c>
      <c r="E393" s="20">
        <f>E399+E405+E411+E417+E423</f>
        <v>228583</v>
      </c>
      <c r="F393" s="20">
        <f>F399+F405+F411+F417+F423</f>
        <v>228582.94999999998</v>
      </c>
      <c r="G393" s="25">
        <f t="shared" si="12"/>
        <v>99.99997812610737</v>
      </c>
    </row>
    <row r="394" spans="1:7" ht="14.25" customHeight="1">
      <c r="A394" s="109" t="s">
        <v>0</v>
      </c>
      <c r="B394" s="110" t="s">
        <v>0</v>
      </c>
      <c r="C394" s="110" t="s">
        <v>0</v>
      </c>
      <c r="D394" s="57" t="s">
        <v>91</v>
      </c>
      <c r="E394" s="20">
        <f aca="true" t="shared" si="14" ref="E394:F397">E400+E406+E412+E418+E424</f>
        <v>200026</v>
      </c>
      <c r="F394" s="20">
        <f t="shared" si="14"/>
        <v>200026</v>
      </c>
      <c r="G394" s="25">
        <f t="shared" si="12"/>
        <v>100</v>
      </c>
    </row>
    <row r="395" spans="1:7" ht="28.5" customHeight="1">
      <c r="A395" s="109" t="s">
        <v>0</v>
      </c>
      <c r="B395" s="110" t="s">
        <v>0</v>
      </c>
      <c r="C395" s="110" t="s">
        <v>0</v>
      </c>
      <c r="D395" s="57" t="s">
        <v>92</v>
      </c>
      <c r="E395" s="20">
        <f t="shared" si="14"/>
        <v>0</v>
      </c>
      <c r="F395" s="20">
        <f t="shared" si="14"/>
        <v>0</v>
      </c>
      <c r="G395" s="25">
        <v>0</v>
      </c>
    </row>
    <row r="396" spans="1:7" ht="28.5" customHeight="1">
      <c r="A396" s="109" t="s">
        <v>0</v>
      </c>
      <c r="B396" s="110" t="s">
        <v>0</v>
      </c>
      <c r="C396" s="110" t="s">
        <v>0</v>
      </c>
      <c r="D396" s="57" t="s">
        <v>93</v>
      </c>
      <c r="E396" s="20">
        <f t="shared" si="14"/>
        <v>0</v>
      </c>
      <c r="F396" s="20">
        <f t="shared" si="14"/>
        <v>0</v>
      </c>
      <c r="G396" s="25">
        <v>0</v>
      </c>
    </row>
    <row r="397" spans="1:7" ht="14.25" customHeight="1">
      <c r="A397" s="109" t="s">
        <v>0</v>
      </c>
      <c r="B397" s="110" t="s">
        <v>0</v>
      </c>
      <c r="C397" s="110" t="s">
        <v>0</v>
      </c>
      <c r="D397" s="57" t="s">
        <v>94</v>
      </c>
      <c r="E397" s="20">
        <f t="shared" si="14"/>
        <v>91957</v>
      </c>
      <c r="F397" s="20">
        <f t="shared" si="14"/>
        <v>92583.1</v>
      </c>
      <c r="G397" s="25">
        <f t="shared" si="12"/>
        <v>100.68086170710224</v>
      </c>
    </row>
    <row r="398" spans="1:7" ht="14.25" customHeight="1">
      <c r="A398" s="109" t="s">
        <v>172</v>
      </c>
      <c r="B398" s="110" t="s">
        <v>99</v>
      </c>
      <c r="C398" s="110" t="s">
        <v>173</v>
      </c>
      <c r="D398" s="57" t="s">
        <v>89</v>
      </c>
      <c r="E398" s="20">
        <f>E399+E401+E402+E403</f>
        <v>65172</v>
      </c>
      <c r="F398" s="20">
        <f>F399+F401+F402+F403</f>
        <v>65172</v>
      </c>
      <c r="G398" s="25">
        <f t="shared" si="12"/>
        <v>100</v>
      </c>
    </row>
    <row r="399" spans="1:7" ht="12.75" customHeight="1">
      <c r="A399" s="109" t="s">
        <v>0</v>
      </c>
      <c r="B399" s="110" t="s">
        <v>0</v>
      </c>
      <c r="C399" s="110" t="s">
        <v>0</v>
      </c>
      <c r="D399" s="57" t="s">
        <v>90</v>
      </c>
      <c r="E399" s="20">
        <v>58655</v>
      </c>
      <c r="F399" s="20">
        <v>58655</v>
      </c>
      <c r="G399" s="25">
        <f t="shared" si="12"/>
        <v>100</v>
      </c>
    </row>
    <row r="400" spans="1:7" ht="12.75" customHeight="1">
      <c r="A400" s="109" t="s">
        <v>0</v>
      </c>
      <c r="B400" s="110" t="s">
        <v>0</v>
      </c>
      <c r="C400" s="110" t="s">
        <v>0</v>
      </c>
      <c r="D400" s="57" t="s">
        <v>91</v>
      </c>
      <c r="E400" s="20">
        <v>44655</v>
      </c>
      <c r="F400" s="20">
        <v>44655</v>
      </c>
      <c r="G400" s="25">
        <f t="shared" si="12"/>
        <v>100</v>
      </c>
    </row>
    <row r="401" spans="1:7" ht="28.5" customHeight="1">
      <c r="A401" s="109" t="s">
        <v>0</v>
      </c>
      <c r="B401" s="110" t="s">
        <v>0</v>
      </c>
      <c r="C401" s="110" t="s">
        <v>0</v>
      </c>
      <c r="D401" s="57" t="s">
        <v>92</v>
      </c>
      <c r="E401" s="20">
        <v>0</v>
      </c>
      <c r="F401" s="20">
        <v>0</v>
      </c>
      <c r="G401" s="25">
        <v>0</v>
      </c>
    </row>
    <row r="402" spans="1:7" ht="28.5" customHeight="1">
      <c r="A402" s="109" t="s">
        <v>0</v>
      </c>
      <c r="B402" s="110" t="s">
        <v>0</v>
      </c>
      <c r="C402" s="110" t="s">
        <v>0</v>
      </c>
      <c r="D402" s="57" t="s">
        <v>93</v>
      </c>
      <c r="E402" s="20">
        <v>0</v>
      </c>
      <c r="F402" s="20">
        <v>0</v>
      </c>
      <c r="G402" s="20">
        <v>0</v>
      </c>
    </row>
    <row r="403" spans="1:7" ht="12.75" customHeight="1">
      <c r="A403" s="109" t="s">
        <v>0</v>
      </c>
      <c r="B403" s="110" t="s">
        <v>0</v>
      </c>
      <c r="C403" s="110" t="s">
        <v>0</v>
      </c>
      <c r="D403" s="57" t="s">
        <v>94</v>
      </c>
      <c r="E403" s="20">
        <v>6517</v>
      </c>
      <c r="F403" s="20">
        <v>6517</v>
      </c>
      <c r="G403" s="25">
        <f t="shared" si="12"/>
        <v>100</v>
      </c>
    </row>
    <row r="404" spans="1:7" ht="15.75" customHeight="1">
      <c r="A404" s="109" t="s">
        <v>174</v>
      </c>
      <c r="B404" s="110" t="s">
        <v>99</v>
      </c>
      <c r="C404" s="110" t="s">
        <v>175</v>
      </c>
      <c r="D404" s="57" t="s">
        <v>89</v>
      </c>
      <c r="E404" s="20">
        <f>E405+E407+E408+E409</f>
        <v>68292</v>
      </c>
      <c r="F404" s="20">
        <f>F405+F407+F408+F409</f>
        <v>68292</v>
      </c>
      <c r="G404" s="25">
        <f t="shared" si="12"/>
        <v>100</v>
      </c>
    </row>
    <row r="405" spans="1:7" ht="12.75" customHeight="1">
      <c r="A405" s="109" t="s">
        <v>0</v>
      </c>
      <c r="B405" s="110" t="s">
        <v>0</v>
      </c>
      <c r="C405" s="110" t="s">
        <v>0</v>
      </c>
      <c r="D405" s="57" t="s">
        <v>90</v>
      </c>
      <c r="E405" s="20">
        <v>40992</v>
      </c>
      <c r="F405" s="20">
        <v>40992</v>
      </c>
      <c r="G405" s="25">
        <f t="shared" si="12"/>
        <v>100</v>
      </c>
    </row>
    <row r="406" spans="1:7" ht="12.75" customHeight="1">
      <c r="A406" s="109" t="s">
        <v>0</v>
      </c>
      <c r="B406" s="110" t="s">
        <v>0</v>
      </c>
      <c r="C406" s="110" t="s">
        <v>0</v>
      </c>
      <c r="D406" s="57" t="s">
        <v>91</v>
      </c>
      <c r="E406" s="20">
        <v>36992</v>
      </c>
      <c r="F406" s="20">
        <v>36992</v>
      </c>
      <c r="G406" s="25">
        <f t="shared" si="12"/>
        <v>100</v>
      </c>
    </row>
    <row r="407" spans="1:7" ht="28.5" customHeight="1">
      <c r="A407" s="109" t="s">
        <v>0</v>
      </c>
      <c r="B407" s="110" t="s">
        <v>0</v>
      </c>
      <c r="C407" s="110" t="s">
        <v>0</v>
      </c>
      <c r="D407" s="57" t="s">
        <v>92</v>
      </c>
      <c r="E407" s="20">
        <v>0</v>
      </c>
      <c r="F407" s="20">
        <v>0</v>
      </c>
      <c r="G407" s="20">
        <v>0</v>
      </c>
    </row>
    <row r="408" spans="1:7" ht="28.5" customHeight="1">
      <c r="A408" s="109" t="s">
        <v>0</v>
      </c>
      <c r="B408" s="110" t="s">
        <v>0</v>
      </c>
      <c r="C408" s="110" t="s">
        <v>0</v>
      </c>
      <c r="D408" s="57" t="s">
        <v>93</v>
      </c>
      <c r="E408" s="20">
        <v>0</v>
      </c>
      <c r="F408" s="20">
        <v>0</v>
      </c>
      <c r="G408" s="20">
        <v>0</v>
      </c>
    </row>
    <row r="409" spans="1:7" ht="12.75" customHeight="1">
      <c r="A409" s="109" t="s">
        <v>0</v>
      </c>
      <c r="B409" s="110" t="s">
        <v>0</v>
      </c>
      <c r="C409" s="110" t="s">
        <v>0</v>
      </c>
      <c r="D409" s="57" t="s">
        <v>94</v>
      </c>
      <c r="E409" s="20">
        <v>27300</v>
      </c>
      <c r="F409" s="20">
        <v>27300</v>
      </c>
      <c r="G409" s="25">
        <f t="shared" si="12"/>
        <v>100</v>
      </c>
    </row>
    <row r="410" spans="1:7" ht="12.75" customHeight="1">
      <c r="A410" s="135" t="s">
        <v>176</v>
      </c>
      <c r="B410" s="110" t="s">
        <v>99</v>
      </c>
      <c r="C410" s="110" t="s">
        <v>235</v>
      </c>
      <c r="D410" s="57" t="s">
        <v>89</v>
      </c>
      <c r="E410" s="20">
        <f>E411+E413+E414+E415</f>
        <v>36891</v>
      </c>
      <c r="F410" s="20">
        <f>F411+F413+F414+F415</f>
        <v>36891</v>
      </c>
      <c r="G410" s="25">
        <f t="shared" si="12"/>
        <v>100</v>
      </c>
    </row>
    <row r="411" spans="1:7" ht="12.75" customHeight="1">
      <c r="A411" s="119"/>
      <c r="B411" s="110" t="s">
        <v>0</v>
      </c>
      <c r="C411" s="110"/>
      <c r="D411" s="57" t="s">
        <v>90</v>
      </c>
      <c r="E411" s="20">
        <v>22191</v>
      </c>
      <c r="F411" s="20">
        <v>22191</v>
      </c>
      <c r="G411" s="25">
        <f t="shared" si="12"/>
        <v>100</v>
      </c>
    </row>
    <row r="412" spans="1:7" ht="12.75" customHeight="1">
      <c r="A412" s="119"/>
      <c r="B412" s="110" t="s">
        <v>0</v>
      </c>
      <c r="C412" s="110"/>
      <c r="D412" s="57" t="s">
        <v>91</v>
      </c>
      <c r="E412" s="20">
        <v>20191</v>
      </c>
      <c r="F412" s="20">
        <v>20191</v>
      </c>
      <c r="G412" s="25">
        <f t="shared" si="12"/>
        <v>100</v>
      </c>
    </row>
    <row r="413" spans="1:7" ht="12.75" customHeight="1">
      <c r="A413" s="119"/>
      <c r="B413" s="110" t="s">
        <v>0</v>
      </c>
      <c r="C413" s="110"/>
      <c r="D413" s="57" t="s">
        <v>92</v>
      </c>
      <c r="E413" s="20">
        <v>0</v>
      </c>
      <c r="F413" s="20">
        <v>0</v>
      </c>
      <c r="G413" s="25">
        <v>0</v>
      </c>
    </row>
    <row r="414" spans="1:7" ht="12.75" customHeight="1">
      <c r="A414" s="119"/>
      <c r="B414" s="110" t="s">
        <v>0</v>
      </c>
      <c r="C414" s="110"/>
      <c r="D414" s="57" t="s">
        <v>93</v>
      </c>
      <c r="E414" s="20">
        <v>0</v>
      </c>
      <c r="F414" s="20">
        <v>0</v>
      </c>
      <c r="G414" s="25">
        <v>0</v>
      </c>
    </row>
    <row r="415" spans="1:7" ht="12.75" customHeight="1">
      <c r="A415" s="119"/>
      <c r="B415" s="110" t="s">
        <v>0</v>
      </c>
      <c r="C415" s="110"/>
      <c r="D415" s="57" t="s">
        <v>94</v>
      </c>
      <c r="E415" s="20">
        <v>14700</v>
      </c>
      <c r="F415" s="20">
        <v>14700</v>
      </c>
      <c r="G415" s="25">
        <f t="shared" si="12"/>
        <v>100</v>
      </c>
    </row>
    <row r="416" spans="1:7" ht="18.75" customHeight="1">
      <c r="A416" s="134" t="s">
        <v>177</v>
      </c>
      <c r="B416" s="110" t="s">
        <v>99</v>
      </c>
      <c r="C416" s="110" t="s">
        <v>178</v>
      </c>
      <c r="D416" s="57" t="s">
        <v>89</v>
      </c>
      <c r="E416" s="20">
        <f>E417+E419+E420+E421</f>
        <v>142829.1</v>
      </c>
      <c r="F416" s="20">
        <f>F417+F419+F420+F421</f>
        <v>143489.05</v>
      </c>
      <c r="G416" s="25">
        <f t="shared" si="12"/>
        <v>100.4620557015342</v>
      </c>
    </row>
    <row r="417" spans="1:7" ht="12.75" customHeight="1">
      <c r="A417" s="109"/>
      <c r="B417" s="110" t="s">
        <v>0</v>
      </c>
      <c r="C417" s="110" t="s">
        <v>0</v>
      </c>
      <c r="D417" s="57" t="s">
        <v>90</v>
      </c>
      <c r="E417" s="20">
        <v>103489.1</v>
      </c>
      <c r="F417" s="20">
        <v>103489.05</v>
      </c>
      <c r="G417" s="25">
        <f t="shared" si="12"/>
        <v>99.99995168573308</v>
      </c>
    </row>
    <row r="418" spans="1:7" ht="12.75" customHeight="1">
      <c r="A418" s="109"/>
      <c r="B418" s="110" t="s">
        <v>0</v>
      </c>
      <c r="C418" s="110" t="s">
        <v>0</v>
      </c>
      <c r="D418" s="57" t="s">
        <v>91</v>
      </c>
      <c r="E418" s="20">
        <v>95097.1</v>
      </c>
      <c r="F418" s="20">
        <v>95097.1</v>
      </c>
      <c r="G418" s="25">
        <f t="shared" si="12"/>
        <v>100</v>
      </c>
    </row>
    <row r="419" spans="1:7" ht="28.5" customHeight="1">
      <c r="A419" s="109"/>
      <c r="B419" s="110" t="s">
        <v>0</v>
      </c>
      <c r="C419" s="110" t="s">
        <v>0</v>
      </c>
      <c r="D419" s="57" t="s">
        <v>92</v>
      </c>
      <c r="E419" s="20">
        <v>0</v>
      </c>
      <c r="F419" s="20">
        <v>0</v>
      </c>
      <c r="G419" s="20">
        <v>0</v>
      </c>
    </row>
    <row r="420" spans="1:7" ht="28.5" customHeight="1">
      <c r="A420" s="109"/>
      <c r="B420" s="110" t="s">
        <v>0</v>
      </c>
      <c r="C420" s="110" t="s">
        <v>0</v>
      </c>
      <c r="D420" s="57" t="s">
        <v>93</v>
      </c>
      <c r="E420" s="20">
        <v>0</v>
      </c>
      <c r="F420" s="20">
        <v>0</v>
      </c>
      <c r="G420" s="20">
        <v>0</v>
      </c>
    </row>
    <row r="421" spans="1:7" ht="12.75" customHeight="1">
      <c r="A421" s="109"/>
      <c r="B421" s="110" t="s">
        <v>0</v>
      </c>
      <c r="C421" s="110" t="s">
        <v>0</v>
      </c>
      <c r="D421" s="57" t="s">
        <v>94</v>
      </c>
      <c r="E421" s="20">
        <v>39340</v>
      </c>
      <c r="F421" s="20">
        <v>40000</v>
      </c>
      <c r="G421" s="20">
        <v>0</v>
      </c>
    </row>
    <row r="422" spans="1:7" ht="16.5" customHeight="1">
      <c r="A422" s="135" t="s">
        <v>179</v>
      </c>
      <c r="B422" s="110" t="s">
        <v>99</v>
      </c>
      <c r="C422" s="110" t="s">
        <v>180</v>
      </c>
      <c r="D422" s="57" t="s">
        <v>89</v>
      </c>
      <c r="E422" s="20">
        <f>E423+E425+E426+E427</f>
        <v>7355.9</v>
      </c>
      <c r="F422" s="20">
        <f>F423+F425+F426+F427</f>
        <v>7322</v>
      </c>
      <c r="G422" s="25">
        <f t="shared" si="12"/>
        <v>99.53914544787177</v>
      </c>
    </row>
    <row r="423" spans="1:7" ht="12.75" customHeight="1">
      <c r="A423" s="119"/>
      <c r="B423" s="110" t="s">
        <v>0</v>
      </c>
      <c r="C423" s="110" t="s">
        <v>0</v>
      </c>
      <c r="D423" s="57" t="s">
        <v>90</v>
      </c>
      <c r="E423" s="20">
        <v>3255.9</v>
      </c>
      <c r="F423" s="20">
        <v>3255.9</v>
      </c>
      <c r="G423" s="25">
        <f t="shared" si="12"/>
        <v>100</v>
      </c>
    </row>
    <row r="424" spans="1:7" ht="12.75" customHeight="1">
      <c r="A424" s="119"/>
      <c r="B424" s="110" t="s">
        <v>0</v>
      </c>
      <c r="C424" s="110" t="s">
        <v>0</v>
      </c>
      <c r="D424" s="57" t="s">
        <v>91</v>
      </c>
      <c r="E424" s="20">
        <v>3090.9</v>
      </c>
      <c r="F424" s="20">
        <v>3090.9</v>
      </c>
      <c r="G424" s="25">
        <f t="shared" si="12"/>
        <v>100</v>
      </c>
    </row>
    <row r="425" spans="1:7" ht="28.5" customHeight="1">
      <c r="A425" s="119"/>
      <c r="B425" s="110" t="s">
        <v>0</v>
      </c>
      <c r="C425" s="110" t="s">
        <v>0</v>
      </c>
      <c r="D425" s="57" t="s">
        <v>92</v>
      </c>
      <c r="E425" s="20">
        <v>0</v>
      </c>
      <c r="F425" s="20">
        <v>0</v>
      </c>
      <c r="G425" s="20">
        <v>0</v>
      </c>
    </row>
    <row r="426" spans="1:7" ht="28.5" customHeight="1">
      <c r="A426" s="119"/>
      <c r="B426" s="110" t="s">
        <v>0</v>
      </c>
      <c r="C426" s="110" t="s">
        <v>0</v>
      </c>
      <c r="D426" s="57" t="s">
        <v>93</v>
      </c>
      <c r="E426" s="20">
        <v>0</v>
      </c>
      <c r="F426" s="20">
        <v>0</v>
      </c>
      <c r="G426" s="20">
        <v>0</v>
      </c>
    </row>
    <row r="427" spans="1:7" ht="12.75" customHeight="1">
      <c r="A427" s="119"/>
      <c r="B427" s="110" t="s">
        <v>0</v>
      </c>
      <c r="C427" s="110" t="s">
        <v>0</v>
      </c>
      <c r="D427" s="57" t="s">
        <v>94</v>
      </c>
      <c r="E427" s="20">
        <v>4100</v>
      </c>
      <c r="F427" s="20">
        <v>4066.1</v>
      </c>
      <c r="G427" s="25">
        <f t="shared" si="12"/>
        <v>99.17317073170732</v>
      </c>
    </row>
    <row r="428" spans="1:7" ht="17.25" customHeight="1">
      <c r="A428" s="109" t="s">
        <v>181</v>
      </c>
      <c r="B428" s="110" t="s">
        <v>108</v>
      </c>
      <c r="C428" s="110" t="s">
        <v>182</v>
      </c>
      <c r="D428" s="57" t="s">
        <v>89</v>
      </c>
      <c r="E428" s="20">
        <f>E429+E431+E432+E433</f>
        <v>76274.1</v>
      </c>
      <c r="F428" s="20">
        <f>F429+F431+F432+F433</f>
        <v>92813.9215</v>
      </c>
      <c r="G428" s="25">
        <f t="shared" si="12"/>
        <v>121.6847153883166</v>
      </c>
    </row>
    <row r="429" spans="1:7" ht="17.25" customHeight="1">
      <c r="A429" s="109" t="s">
        <v>0</v>
      </c>
      <c r="B429" s="110" t="s">
        <v>0</v>
      </c>
      <c r="C429" s="110" t="s">
        <v>0</v>
      </c>
      <c r="D429" s="57" t="s">
        <v>90</v>
      </c>
      <c r="E429" s="20">
        <f>E435</f>
        <v>42274.1</v>
      </c>
      <c r="F429" s="20">
        <f>F435</f>
        <v>42213.921500000004</v>
      </c>
      <c r="G429" s="25">
        <f t="shared" si="12"/>
        <v>99.85764688071421</v>
      </c>
    </row>
    <row r="430" spans="1:7" ht="26.25" customHeight="1">
      <c r="A430" s="109" t="s">
        <v>0</v>
      </c>
      <c r="B430" s="110" t="s">
        <v>0</v>
      </c>
      <c r="C430" s="110" t="s">
        <v>0</v>
      </c>
      <c r="D430" s="57" t="s">
        <v>91</v>
      </c>
      <c r="E430" s="20">
        <f aca="true" t="shared" si="15" ref="E430:G433">E436</f>
        <v>0</v>
      </c>
      <c r="F430" s="20">
        <f t="shared" si="15"/>
        <v>0</v>
      </c>
      <c r="G430" s="20">
        <f t="shared" si="15"/>
        <v>0</v>
      </c>
    </row>
    <row r="431" spans="1:7" ht="28.5" customHeight="1">
      <c r="A431" s="109" t="s">
        <v>0</v>
      </c>
      <c r="B431" s="110" t="s">
        <v>0</v>
      </c>
      <c r="C431" s="110" t="s">
        <v>0</v>
      </c>
      <c r="D431" s="57" t="s">
        <v>92</v>
      </c>
      <c r="E431" s="20">
        <f t="shared" si="15"/>
        <v>0</v>
      </c>
      <c r="F431" s="20">
        <f t="shared" si="15"/>
        <v>0</v>
      </c>
      <c r="G431" s="20">
        <f t="shared" si="15"/>
        <v>0</v>
      </c>
    </row>
    <row r="432" spans="1:7" ht="30.75" customHeight="1">
      <c r="A432" s="109" t="s">
        <v>0</v>
      </c>
      <c r="B432" s="110" t="s">
        <v>0</v>
      </c>
      <c r="C432" s="110" t="s">
        <v>0</v>
      </c>
      <c r="D432" s="57" t="s">
        <v>93</v>
      </c>
      <c r="E432" s="20">
        <f t="shared" si="15"/>
        <v>0</v>
      </c>
      <c r="F432" s="20">
        <f t="shared" si="15"/>
        <v>0</v>
      </c>
      <c r="G432" s="20">
        <f t="shared" si="15"/>
        <v>0</v>
      </c>
    </row>
    <row r="433" spans="1:7" ht="17.25" customHeight="1">
      <c r="A433" s="109" t="s">
        <v>0</v>
      </c>
      <c r="B433" s="110" t="s">
        <v>0</v>
      </c>
      <c r="C433" s="110" t="s">
        <v>0</v>
      </c>
      <c r="D433" s="57" t="s">
        <v>94</v>
      </c>
      <c r="E433" s="20">
        <f t="shared" si="15"/>
        <v>34000</v>
      </c>
      <c r="F433" s="20">
        <f t="shared" si="15"/>
        <v>50600</v>
      </c>
      <c r="G433" s="25">
        <f t="shared" si="12"/>
        <v>148.8235294117647</v>
      </c>
    </row>
    <row r="434" spans="1:7" ht="21" customHeight="1">
      <c r="A434" s="109" t="s">
        <v>183</v>
      </c>
      <c r="B434" s="110" t="s">
        <v>111</v>
      </c>
      <c r="C434" s="110" t="s">
        <v>184</v>
      </c>
      <c r="D434" s="57" t="s">
        <v>89</v>
      </c>
      <c r="E434" s="20">
        <f>E435+E437+E438+E439</f>
        <v>76274.1</v>
      </c>
      <c r="F434" s="20">
        <f>F435+F437+F438+F439</f>
        <v>92813.9215</v>
      </c>
      <c r="G434" s="25">
        <f t="shared" si="12"/>
        <v>121.6847153883166</v>
      </c>
    </row>
    <row r="435" spans="1:7" ht="14.25" customHeight="1">
      <c r="A435" s="109" t="s">
        <v>0</v>
      </c>
      <c r="B435" s="110" t="s">
        <v>0</v>
      </c>
      <c r="C435" s="110" t="s">
        <v>0</v>
      </c>
      <c r="D435" s="57" t="s">
        <v>90</v>
      </c>
      <c r="E435" s="20">
        <f>E441+E447+E453</f>
        <v>42274.1</v>
      </c>
      <c r="F435" s="20">
        <f>F441+F447+F453</f>
        <v>42213.921500000004</v>
      </c>
      <c r="G435" s="25">
        <f t="shared" si="12"/>
        <v>99.85764688071421</v>
      </c>
    </row>
    <row r="436" spans="1:7" ht="30.75" customHeight="1">
      <c r="A436" s="109" t="s">
        <v>0</v>
      </c>
      <c r="B436" s="110" t="s">
        <v>0</v>
      </c>
      <c r="C436" s="110" t="s">
        <v>0</v>
      </c>
      <c r="D436" s="57" t="s">
        <v>91</v>
      </c>
      <c r="E436" s="20">
        <f aca="true" t="shared" si="16" ref="E436:G439">E442+E448+E454</f>
        <v>0</v>
      </c>
      <c r="F436" s="20">
        <f t="shared" si="16"/>
        <v>0</v>
      </c>
      <c r="G436" s="20">
        <f t="shared" si="16"/>
        <v>0</v>
      </c>
    </row>
    <row r="437" spans="1:7" ht="28.5" customHeight="1">
      <c r="A437" s="109" t="s">
        <v>0</v>
      </c>
      <c r="B437" s="110" t="s">
        <v>0</v>
      </c>
      <c r="C437" s="110" t="s">
        <v>0</v>
      </c>
      <c r="D437" s="57" t="s">
        <v>92</v>
      </c>
      <c r="E437" s="20">
        <f t="shared" si="16"/>
        <v>0</v>
      </c>
      <c r="F437" s="20">
        <f t="shared" si="16"/>
        <v>0</v>
      </c>
      <c r="G437" s="20">
        <f t="shared" si="16"/>
        <v>0</v>
      </c>
    </row>
    <row r="438" spans="1:7" ht="28.5" customHeight="1">
      <c r="A438" s="109" t="s">
        <v>0</v>
      </c>
      <c r="B438" s="110" t="s">
        <v>0</v>
      </c>
      <c r="C438" s="110" t="s">
        <v>0</v>
      </c>
      <c r="D438" s="57" t="s">
        <v>93</v>
      </c>
      <c r="E438" s="20">
        <f t="shared" si="16"/>
        <v>0</v>
      </c>
      <c r="F438" s="20">
        <f t="shared" si="16"/>
        <v>0</v>
      </c>
      <c r="G438" s="20">
        <f t="shared" si="16"/>
        <v>0</v>
      </c>
    </row>
    <row r="439" spans="1:7" ht="14.25" customHeight="1">
      <c r="A439" s="109" t="s">
        <v>0</v>
      </c>
      <c r="B439" s="110" t="s">
        <v>0</v>
      </c>
      <c r="C439" s="110" t="s">
        <v>0</v>
      </c>
      <c r="D439" s="57" t="s">
        <v>94</v>
      </c>
      <c r="E439" s="20">
        <f t="shared" si="16"/>
        <v>34000</v>
      </c>
      <c r="F439" s="20">
        <f t="shared" si="16"/>
        <v>50600</v>
      </c>
      <c r="G439" s="25">
        <f t="shared" si="12"/>
        <v>148.8235294117647</v>
      </c>
    </row>
    <row r="440" spans="1:7" ht="18.75" customHeight="1">
      <c r="A440" s="109" t="s">
        <v>185</v>
      </c>
      <c r="B440" s="110" t="s">
        <v>99</v>
      </c>
      <c r="C440" s="110" t="s">
        <v>186</v>
      </c>
      <c r="D440" s="57" t="s">
        <v>89</v>
      </c>
      <c r="E440" s="20">
        <f>E441+E443+E444+E445</f>
        <v>74274.1</v>
      </c>
      <c r="F440" s="20">
        <f>F441+F443+F444+F445</f>
        <v>90874.19810000001</v>
      </c>
      <c r="G440" s="25">
        <f t="shared" si="12"/>
        <v>122.34978020602068</v>
      </c>
    </row>
    <row r="441" spans="1:7" ht="12.75" customHeight="1">
      <c r="A441" s="109" t="s">
        <v>0</v>
      </c>
      <c r="B441" s="110" t="s">
        <v>0</v>
      </c>
      <c r="C441" s="110" t="s">
        <v>0</v>
      </c>
      <c r="D441" s="57" t="s">
        <v>90</v>
      </c>
      <c r="E441" s="20">
        <v>40274.1</v>
      </c>
      <c r="F441" s="20">
        <v>40274.1981</v>
      </c>
      <c r="G441" s="25">
        <f t="shared" si="12"/>
        <v>100.00024358086215</v>
      </c>
    </row>
    <row r="442" spans="1:7" ht="12.75" customHeight="1">
      <c r="A442" s="109" t="s">
        <v>0</v>
      </c>
      <c r="B442" s="110" t="s">
        <v>0</v>
      </c>
      <c r="C442" s="110" t="s">
        <v>0</v>
      </c>
      <c r="D442" s="57" t="s">
        <v>91</v>
      </c>
      <c r="E442" s="20">
        <v>0</v>
      </c>
      <c r="F442" s="20">
        <v>0</v>
      </c>
      <c r="G442" s="25">
        <v>0</v>
      </c>
    </row>
    <row r="443" spans="1:7" ht="28.5" customHeight="1">
      <c r="A443" s="109" t="s">
        <v>0</v>
      </c>
      <c r="B443" s="110" t="s">
        <v>0</v>
      </c>
      <c r="C443" s="110" t="s">
        <v>0</v>
      </c>
      <c r="D443" s="57" t="s">
        <v>92</v>
      </c>
      <c r="E443" s="20">
        <v>0</v>
      </c>
      <c r="F443" s="20">
        <v>0</v>
      </c>
      <c r="G443" s="25">
        <v>0</v>
      </c>
    </row>
    <row r="444" spans="1:7" ht="28.5" customHeight="1">
      <c r="A444" s="109" t="s">
        <v>0</v>
      </c>
      <c r="B444" s="110" t="s">
        <v>0</v>
      </c>
      <c r="C444" s="110" t="s">
        <v>0</v>
      </c>
      <c r="D444" s="57" t="s">
        <v>93</v>
      </c>
      <c r="E444" s="20">
        <v>0</v>
      </c>
      <c r="F444" s="20">
        <v>0</v>
      </c>
      <c r="G444" s="25">
        <v>0</v>
      </c>
    </row>
    <row r="445" spans="1:7" ht="12.75" customHeight="1">
      <c r="A445" s="109" t="s">
        <v>0</v>
      </c>
      <c r="B445" s="110" t="s">
        <v>0</v>
      </c>
      <c r="C445" s="110" t="s">
        <v>0</v>
      </c>
      <c r="D445" s="57" t="s">
        <v>94</v>
      </c>
      <c r="E445" s="20">
        <v>34000</v>
      </c>
      <c r="F445" s="20">
        <v>50600</v>
      </c>
      <c r="G445" s="25">
        <f t="shared" si="12"/>
        <v>148.8235294117647</v>
      </c>
    </row>
    <row r="446" spans="1:7" ht="17.25" customHeight="1">
      <c r="A446" s="109" t="s">
        <v>187</v>
      </c>
      <c r="B446" s="110" t="s">
        <v>99</v>
      </c>
      <c r="C446" s="110" t="s">
        <v>188</v>
      </c>
      <c r="D446" s="57" t="s">
        <v>89</v>
      </c>
      <c r="E446" s="20">
        <f>E447+E449+E450+E451</f>
        <v>1000</v>
      </c>
      <c r="F446" s="20">
        <f>F447+F449+F450+F451</f>
        <v>942.7234</v>
      </c>
      <c r="G446" s="25">
        <f t="shared" si="12"/>
        <v>94.27234</v>
      </c>
    </row>
    <row r="447" spans="1:7" ht="12.75" customHeight="1">
      <c r="A447" s="109" t="s">
        <v>0</v>
      </c>
      <c r="B447" s="110" t="s">
        <v>0</v>
      </c>
      <c r="C447" s="110" t="s">
        <v>0</v>
      </c>
      <c r="D447" s="57" t="s">
        <v>90</v>
      </c>
      <c r="E447" s="20">
        <v>1000</v>
      </c>
      <c r="F447" s="20">
        <v>942.7234</v>
      </c>
      <c r="G447" s="25">
        <f t="shared" si="12"/>
        <v>94.27234</v>
      </c>
    </row>
    <row r="448" spans="1:7" ht="29.25" customHeight="1">
      <c r="A448" s="109" t="s">
        <v>0</v>
      </c>
      <c r="B448" s="110" t="s">
        <v>0</v>
      </c>
      <c r="C448" s="110" t="s">
        <v>0</v>
      </c>
      <c r="D448" s="57" t="s">
        <v>91</v>
      </c>
      <c r="E448" s="20">
        <v>0</v>
      </c>
      <c r="F448" s="20">
        <v>0</v>
      </c>
      <c r="G448" s="25">
        <v>0</v>
      </c>
    </row>
    <row r="449" spans="1:7" ht="28.5" customHeight="1">
      <c r="A449" s="109" t="s">
        <v>0</v>
      </c>
      <c r="B449" s="110" t="s">
        <v>0</v>
      </c>
      <c r="C449" s="110" t="s">
        <v>0</v>
      </c>
      <c r="D449" s="57" t="s">
        <v>92</v>
      </c>
      <c r="E449" s="20">
        <v>0</v>
      </c>
      <c r="F449" s="20">
        <v>0</v>
      </c>
      <c r="G449" s="25">
        <v>0</v>
      </c>
    </row>
    <row r="450" spans="1:7" ht="28.5" customHeight="1">
      <c r="A450" s="109" t="s">
        <v>0</v>
      </c>
      <c r="B450" s="110" t="s">
        <v>0</v>
      </c>
      <c r="C450" s="110" t="s">
        <v>0</v>
      </c>
      <c r="D450" s="57" t="s">
        <v>93</v>
      </c>
      <c r="E450" s="20">
        <v>0</v>
      </c>
      <c r="F450" s="20">
        <v>0</v>
      </c>
      <c r="G450" s="25">
        <v>0</v>
      </c>
    </row>
    <row r="451" spans="1:7" ht="12.75" customHeight="1">
      <c r="A451" s="109" t="s">
        <v>0</v>
      </c>
      <c r="B451" s="110" t="s">
        <v>0</v>
      </c>
      <c r="C451" s="110" t="s">
        <v>0</v>
      </c>
      <c r="D451" s="57" t="s">
        <v>94</v>
      </c>
      <c r="E451" s="20">
        <v>0</v>
      </c>
      <c r="F451" s="20">
        <v>0</v>
      </c>
      <c r="G451" s="25">
        <v>0</v>
      </c>
    </row>
    <row r="452" spans="1:7" ht="12.75" customHeight="1">
      <c r="A452" s="109" t="s">
        <v>189</v>
      </c>
      <c r="B452" s="110" t="s">
        <v>99</v>
      </c>
      <c r="C452" s="110" t="s">
        <v>190</v>
      </c>
      <c r="D452" s="57" t="s">
        <v>89</v>
      </c>
      <c r="E452" s="20">
        <f>E453+E455+E456+E457</f>
        <v>1000</v>
      </c>
      <c r="F452" s="20">
        <f>F453+F455+F456+F457</f>
        <v>997</v>
      </c>
      <c r="G452" s="25">
        <f aca="true" t="shared" si="17" ref="G452:G514">F452/E452*100</f>
        <v>99.7</v>
      </c>
    </row>
    <row r="453" spans="1:7" ht="12.75" customHeight="1">
      <c r="A453" s="109" t="s">
        <v>0</v>
      </c>
      <c r="B453" s="110" t="s">
        <v>0</v>
      </c>
      <c r="C453" s="110" t="s">
        <v>0</v>
      </c>
      <c r="D453" s="57" t="s">
        <v>90</v>
      </c>
      <c r="E453" s="20">
        <v>1000</v>
      </c>
      <c r="F453" s="20">
        <v>997</v>
      </c>
      <c r="G453" s="25">
        <f t="shared" si="17"/>
        <v>99.7</v>
      </c>
    </row>
    <row r="454" spans="1:7" ht="30" customHeight="1">
      <c r="A454" s="109" t="s">
        <v>0</v>
      </c>
      <c r="B454" s="110" t="s">
        <v>0</v>
      </c>
      <c r="C454" s="110" t="s">
        <v>0</v>
      </c>
      <c r="D454" s="57" t="s">
        <v>91</v>
      </c>
      <c r="E454" s="20">
        <v>0</v>
      </c>
      <c r="F454" s="20">
        <v>0</v>
      </c>
      <c r="G454" s="25">
        <v>0</v>
      </c>
    </row>
    <row r="455" spans="1:7" ht="28.5" customHeight="1">
      <c r="A455" s="109" t="s">
        <v>0</v>
      </c>
      <c r="B455" s="110" t="s">
        <v>0</v>
      </c>
      <c r="C455" s="110" t="s">
        <v>0</v>
      </c>
      <c r="D455" s="57" t="s">
        <v>92</v>
      </c>
      <c r="E455" s="20">
        <v>0</v>
      </c>
      <c r="F455" s="20">
        <v>0</v>
      </c>
      <c r="G455" s="25">
        <v>0</v>
      </c>
    </row>
    <row r="456" spans="1:7" ht="28.5" customHeight="1">
      <c r="A456" s="109" t="s">
        <v>0</v>
      </c>
      <c r="B456" s="110" t="s">
        <v>0</v>
      </c>
      <c r="C456" s="110" t="s">
        <v>0</v>
      </c>
      <c r="D456" s="57" t="s">
        <v>93</v>
      </c>
      <c r="E456" s="20">
        <v>0</v>
      </c>
      <c r="F456" s="20">
        <v>0</v>
      </c>
      <c r="G456" s="25">
        <v>0</v>
      </c>
    </row>
    <row r="457" spans="1:7" ht="12.75" customHeight="1">
      <c r="A457" s="109" t="s">
        <v>0</v>
      </c>
      <c r="B457" s="110" t="s">
        <v>0</v>
      </c>
      <c r="C457" s="110" t="s">
        <v>0</v>
      </c>
      <c r="D457" s="57" t="s">
        <v>94</v>
      </c>
      <c r="E457" s="20">
        <v>0</v>
      </c>
      <c r="F457" s="20">
        <v>0</v>
      </c>
      <c r="G457" s="25">
        <v>0</v>
      </c>
    </row>
    <row r="458" spans="1:7" ht="18" customHeight="1">
      <c r="A458" s="109" t="s">
        <v>191</v>
      </c>
      <c r="B458" s="110" t="s">
        <v>108</v>
      </c>
      <c r="C458" s="110" t="s">
        <v>192</v>
      </c>
      <c r="D458" s="57" t="s">
        <v>89</v>
      </c>
      <c r="E458" s="20">
        <f>E459+E461+E462+E463</f>
        <v>7640</v>
      </c>
      <c r="F458" s="20">
        <f>F459+F461+F462+F463</f>
        <v>7448.5664</v>
      </c>
      <c r="G458" s="25">
        <f t="shared" si="17"/>
        <v>97.49432460732984</v>
      </c>
    </row>
    <row r="459" spans="1:7" ht="14.25" customHeight="1">
      <c r="A459" s="109" t="s">
        <v>0</v>
      </c>
      <c r="B459" s="110" t="s">
        <v>0</v>
      </c>
      <c r="C459" s="110" t="s">
        <v>0</v>
      </c>
      <c r="D459" s="57" t="s">
        <v>90</v>
      </c>
      <c r="E459" s="20">
        <f>E465</f>
        <v>7640</v>
      </c>
      <c r="F459" s="20">
        <f>F465</f>
        <v>7448.5664</v>
      </c>
      <c r="G459" s="25">
        <f t="shared" si="17"/>
        <v>97.49432460732984</v>
      </c>
    </row>
    <row r="460" spans="1:7" ht="14.25" customHeight="1">
      <c r="A460" s="109" t="s">
        <v>0</v>
      </c>
      <c r="B460" s="110" t="s">
        <v>0</v>
      </c>
      <c r="C460" s="110" t="s">
        <v>0</v>
      </c>
      <c r="D460" s="57" t="s">
        <v>91</v>
      </c>
      <c r="E460" s="20">
        <f aca="true" t="shared" si="18" ref="E460:G463">E466</f>
        <v>0</v>
      </c>
      <c r="F460" s="20">
        <f t="shared" si="18"/>
        <v>0</v>
      </c>
      <c r="G460" s="20">
        <f t="shared" si="18"/>
        <v>0</v>
      </c>
    </row>
    <row r="461" spans="1:7" ht="28.5" customHeight="1">
      <c r="A461" s="109" t="s">
        <v>0</v>
      </c>
      <c r="B461" s="110" t="s">
        <v>0</v>
      </c>
      <c r="C461" s="110" t="s">
        <v>0</v>
      </c>
      <c r="D461" s="57" t="s">
        <v>92</v>
      </c>
      <c r="E461" s="20">
        <f t="shared" si="18"/>
        <v>0</v>
      </c>
      <c r="F461" s="20">
        <f t="shared" si="18"/>
        <v>0</v>
      </c>
      <c r="G461" s="20">
        <f t="shared" si="18"/>
        <v>0</v>
      </c>
    </row>
    <row r="462" spans="1:7" ht="28.5" customHeight="1">
      <c r="A462" s="109" t="s">
        <v>0</v>
      </c>
      <c r="B462" s="110" t="s">
        <v>0</v>
      </c>
      <c r="C462" s="110" t="s">
        <v>0</v>
      </c>
      <c r="D462" s="57" t="s">
        <v>93</v>
      </c>
      <c r="E462" s="20">
        <f t="shared" si="18"/>
        <v>0</v>
      </c>
      <c r="F462" s="20">
        <f t="shared" si="18"/>
        <v>0</v>
      </c>
      <c r="G462" s="20">
        <f t="shared" si="18"/>
        <v>0</v>
      </c>
    </row>
    <row r="463" spans="1:7" ht="14.25" customHeight="1">
      <c r="A463" s="109" t="s">
        <v>0</v>
      </c>
      <c r="B463" s="110" t="s">
        <v>0</v>
      </c>
      <c r="C463" s="110" t="s">
        <v>0</v>
      </c>
      <c r="D463" s="57" t="s">
        <v>94</v>
      </c>
      <c r="E463" s="20">
        <f t="shared" si="18"/>
        <v>0</v>
      </c>
      <c r="F463" s="20">
        <f t="shared" si="18"/>
        <v>0</v>
      </c>
      <c r="G463" s="20">
        <f t="shared" si="18"/>
        <v>0</v>
      </c>
    </row>
    <row r="464" spans="1:7" ht="21" customHeight="1">
      <c r="A464" s="109" t="s">
        <v>193</v>
      </c>
      <c r="B464" s="110" t="s">
        <v>111</v>
      </c>
      <c r="C464" s="110" t="s">
        <v>236</v>
      </c>
      <c r="D464" s="57" t="s">
        <v>89</v>
      </c>
      <c r="E464" s="20">
        <f>E465+E467+E468+E469</f>
        <v>7640</v>
      </c>
      <c r="F464" s="20">
        <f>F465+F467+F468+F469</f>
        <v>7448.5664</v>
      </c>
      <c r="G464" s="25">
        <f t="shared" si="17"/>
        <v>97.49432460732984</v>
      </c>
    </row>
    <row r="465" spans="1:7" ht="14.25" customHeight="1">
      <c r="A465" s="109" t="s">
        <v>0</v>
      </c>
      <c r="B465" s="110" t="s">
        <v>0</v>
      </c>
      <c r="C465" s="110" t="s">
        <v>0</v>
      </c>
      <c r="D465" s="57" t="s">
        <v>90</v>
      </c>
      <c r="E465" s="20">
        <f>E471+E477+E483</f>
        <v>7640</v>
      </c>
      <c r="F465" s="20">
        <f>F471+F477+F483</f>
        <v>7448.5664</v>
      </c>
      <c r="G465" s="25">
        <f t="shared" si="17"/>
        <v>97.49432460732984</v>
      </c>
    </row>
    <row r="466" spans="1:7" ht="14.25" customHeight="1">
      <c r="A466" s="109" t="s">
        <v>0</v>
      </c>
      <c r="B466" s="110" t="s">
        <v>0</v>
      </c>
      <c r="C466" s="110" t="s">
        <v>0</v>
      </c>
      <c r="D466" s="57" t="s">
        <v>91</v>
      </c>
      <c r="E466" s="20">
        <f aca="true" t="shared" si="19" ref="E466:G469">E472+E478+E484</f>
        <v>0</v>
      </c>
      <c r="F466" s="20">
        <f t="shared" si="19"/>
        <v>0</v>
      </c>
      <c r="G466" s="20">
        <f t="shared" si="19"/>
        <v>0</v>
      </c>
    </row>
    <row r="467" spans="1:7" ht="28.5" customHeight="1">
      <c r="A467" s="109" t="s">
        <v>0</v>
      </c>
      <c r="B467" s="110" t="s">
        <v>0</v>
      </c>
      <c r="C467" s="110" t="s">
        <v>0</v>
      </c>
      <c r="D467" s="57" t="s">
        <v>92</v>
      </c>
      <c r="E467" s="20">
        <f t="shared" si="19"/>
        <v>0</v>
      </c>
      <c r="F467" s="20">
        <f t="shared" si="19"/>
        <v>0</v>
      </c>
      <c r="G467" s="20">
        <f t="shared" si="19"/>
        <v>0</v>
      </c>
    </row>
    <row r="468" spans="1:7" ht="28.5" customHeight="1">
      <c r="A468" s="109" t="s">
        <v>0</v>
      </c>
      <c r="B468" s="110" t="s">
        <v>0</v>
      </c>
      <c r="C468" s="110" t="s">
        <v>0</v>
      </c>
      <c r="D468" s="57" t="s">
        <v>93</v>
      </c>
      <c r="E468" s="20">
        <f t="shared" si="19"/>
        <v>0</v>
      </c>
      <c r="F468" s="20">
        <f t="shared" si="19"/>
        <v>0</v>
      </c>
      <c r="G468" s="20">
        <f t="shared" si="19"/>
        <v>0</v>
      </c>
    </row>
    <row r="469" spans="1:7" ht="14.25" customHeight="1">
      <c r="A469" s="109" t="s">
        <v>0</v>
      </c>
      <c r="B469" s="110" t="s">
        <v>0</v>
      </c>
      <c r="C469" s="110" t="s">
        <v>0</v>
      </c>
      <c r="D469" s="57" t="s">
        <v>94</v>
      </c>
      <c r="E469" s="20">
        <f t="shared" si="19"/>
        <v>0</v>
      </c>
      <c r="F469" s="20">
        <f t="shared" si="19"/>
        <v>0</v>
      </c>
      <c r="G469" s="20">
        <f t="shared" si="19"/>
        <v>0</v>
      </c>
    </row>
    <row r="470" spans="1:7" ht="18.75" customHeight="1">
      <c r="A470" s="109" t="s">
        <v>194</v>
      </c>
      <c r="B470" s="110" t="s">
        <v>99</v>
      </c>
      <c r="C470" s="110" t="s">
        <v>195</v>
      </c>
      <c r="D470" s="57" t="s">
        <v>89</v>
      </c>
      <c r="E470" s="20">
        <f>E471+E473+E474+E475</f>
        <v>4340</v>
      </c>
      <c r="F470" s="20">
        <f>F471+F473+F474+F475</f>
        <v>4293.445</v>
      </c>
      <c r="G470" s="25">
        <f t="shared" si="17"/>
        <v>98.92730414746543</v>
      </c>
    </row>
    <row r="471" spans="1:7" ht="12.75" customHeight="1">
      <c r="A471" s="109" t="s">
        <v>0</v>
      </c>
      <c r="B471" s="110" t="s">
        <v>0</v>
      </c>
      <c r="C471" s="110" t="s">
        <v>0</v>
      </c>
      <c r="D471" s="57" t="s">
        <v>90</v>
      </c>
      <c r="E471" s="20">
        <v>4340</v>
      </c>
      <c r="F471" s="20">
        <v>4293.445</v>
      </c>
      <c r="G471" s="25">
        <f t="shared" si="17"/>
        <v>98.92730414746543</v>
      </c>
    </row>
    <row r="472" spans="1:7" ht="24.75" customHeight="1">
      <c r="A472" s="109" t="s">
        <v>0</v>
      </c>
      <c r="B472" s="110" t="s">
        <v>0</v>
      </c>
      <c r="C472" s="110" t="s">
        <v>0</v>
      </c>
      <c r="D472" s="57" t="s">
        <v>91</v>
      </c>
      <c r="E472" s="20">
        <v>0</v>
      </c>
      <c r="F472" s="20">
        <v>0</v>
      </c>
      <c r="G472" s="25">
        <v>0</v>
      </c>
    </row>
    <row r="473" spans="1:7" ht="28.5" customHeight="1">
      <c r="A473" s="109" t="s">
        <v>0</v>
      </c>
      <c r="B473" s="110" t="s">
        <v>0</v>
      </c>
      <c r="C473" s="110" t="s">
        <v>0</v>
      </c>
      <c r="D473" s="57" t="s">
        <v>92</v>
      </c>
      <c r="E473" s="20">
        <v>0</v>
      </c>
      <c r="F473" s="20">
        <v>0</v>
      </c>
      <c r="G473" s="25">
        <v>0</v>
      </c>
    </row>
    <row r="474" spans="1:7" ht="28.5" customHeight="1">
      <c r="A474" s="109" t="s">
        <v>0</v>
      </c>
      <c r="B474" s="110" t="s">
        <v>0</v>
      </c>
      <c r="C474" s="110" t="s">
        <v>0</v>
      </c>
      <c r="D474" s="57" t="s">
        <v>93</v>
      </c>
      <c r="E474" s="20">
        <v>0</v>
      </c>
      <c r="F474" s="20">
        <v>0</v>
      </c>
      <c r="G474" s="25">
        <v>0</v>
      </c>
    </row>
    <row r="475" spans="1:7" ht="12.75" customHeight="1">
      <c r="A475" s="109" t="s">
        <v>0</v>
      </c>
      <c r="B475" s="110" t="s">
        <v>0</v>
      </c>
      <c r="C475" s="110" t="s">
        <v>0</v>
      </c>
      <c r="D475" s="57" t="s">
        <v>94</v>
      </c>
      <c r="E475" s="20">
        <v>0</v>
      </c>
      <c r="F475" s="20">
        <v>0</v>
      </c>
      <c r="G475" s="25">
        <v>0</v>
      </c>
    </row>
    <row r="476" spans="1:7" ht="15" customHeight="1">
      <c r="A476" s="109" t="s">
        <v>196</v>
      </c>
      <c r="B476" s="110" t="s">
        <v>99</v>
      </c>
      <c r="C476" s="110" t="s">
        <v>197</v>
      </c>
      <c r="D476" s="57" t="s">
        <v>89</v>
      </c>
      <c r="E476" s="20">
        <f>E477</f>
        <v>900</v>
      </c>
      <c r="F476" s="20">
        <f>F477</f>
        <v>766.385</v>
      </c>
      <c r="G476" s="25">
        <f t="shared" si="17"/>
        <v>85.15388888888889</v>
      </c>
    </row>
    <row r="477" spans="1:7" ht="12.75" customHeight="1">
      <c r="A477" s="109" t="s">
        <v>0</v>
      </c>
      <c r="B477" s="110" t="s">
        <v>0</v>
      </c>
      <c r="C477" s="110" t="s">
        <v>0</v>
      </c>
      <c r="D477" s="57" t="s">
        <v>90</v>
      </c>
      <c r="E477" s="20">
        <v>900</v>
      </c>
      <c r="F477" s="20">
        <v>766.385</v>
      </c>
      <c r="G477" s="25">
        <f t="shared" si="17"/>
        <v>85.15388888888889</v>
      </c>
    </row>
    <row r="478" spans="1:7" ht="12.75" customHeight="1">
      <c r="A478" s="109" t="s">
        <v>0</v>
      </c>
      <c r="B478" s="110" t="s">
        <v>0</v>
      </c>
      <c r="C478" s="110" t="s">
        <v>0</v>
      </c>
      <c r="D478" s="57" t="s">
        <v>91</v>
      </c>
      <c r="E478" s="20">
        <v>0</v>
      </c>
      <c r="F478" s="20">
        <v>0</v>
      </c>
      <c r="G478" s="25">
        <v>0</v>
      </c>
    </row>
    <row r="479" spans="1:7" ht="28.5" customHeight="1">
      <c r="A479" s="109" t="s">
        <v>0</v>
      </c>
      <c r="B479" s="110" t="s">
        <v>0</v>
      </c>
      <c r="C479" s="110" t="s">
        <v>0</v>
      </c>
      <c r="D479" s="57" t="s">
        <v>92</v>
      </c>
      <c r="E479" s="20">
        <v>0</v>
      </c>
      <c r="F479" s="20">
        <v>0</v>
      </c>
      <c r="G479" s="25">
        <v>0</v>
      </c>
    </row>
    <row r="480" spans="1:7" ht="28.5" customHeight="1">
      <c r="A480" s="109" t="s">
        <v>0</v>
      </c>
      <c r="B480" s="110" t="s">
        <v>0</v>
      </c>
      <c r="C480" s="110" t="s">
        <v>0</v>
      </c>
      <c r="D480" s="57" t="s">
        <v>93</v>
      </c>
      <c r="E480" s="20">
        <v>0</v>
      </c>
      <c r="F480" s="20">
        <v>0</v>
      </c>
      <c r="G480" s="25">
        <v>0</v>
      </c>
    </row>
    <row r="481" spans="1:7" ht="12.75" customHeight="1">
      <c r="A481" s="109" t="s">
        <v>0</v>
      </c>
      <c r="B481" s="110" t="s">
        <v>0</v>
      </c>
      <c r="C481" s="110" t="s">
        <v>0</v>
      </c>
      <c r="D481" s="57" t="s">
        <v>94</v>
      </c>
      <c r="E481" s="20">
        <v>0</v>
      </c>
      <c r="F481" s="20">
        <v>0</v>
      </c>
      <c r="G481" s="25">
        <v>0</v>
      </c>
    </row>
    <row r="482" spans="1:7" ht="17.25" customHeight="1">
      <c r="A482" s="109" t="s">
        <v>198</v>
      </c>
      <c r="B482" s="110" t="s">
        <v>99</v>
      </c>
      <c r="C482" s="110" t="s">
        <v>199</v>
      </c>
      <c r="D482" s="57" t="s">
        <v>89</v>
      </c>
      <c r="E482" s="20">
        <f>E483</f>
        <v>2400</v>
      </c>
      <c r="F482" s="20">
        <f>F483</f>
        <v>2388.7364</v>
      </c>
      <c r="G482" s="20">
        <f>G483</f>
        <v>99.53068333333333</v>
      </c>
    </row>
    <row r="483" spans="1:7" ht="12.75" customHeight="1">
      <c r="A483" s="109" t="s">
        <v>0</v>
      </c>
      <c r="B483" s="110" t="s">
        <v>0</v>
      </c>
      <c r="C483" s="110" t="s">
        <v>0</v>
      </c>
      <c r="D483" s="57" t="s">
        <v>90</v>
      </c>
      <c r="E483" s="20">
        <v>2400</v>
      </c>
      <c r="F483" s="20">
        <v>2388.7364</v>
      </c>
      <c r="G483" s="25">
        <f t="shared" si="17"/>
        <v>99.53068333333333</v>
      </c>
    </row>
    <row r="484" spans="1:7" ht="12.75" customHeight="1">
      <c r="A484" s="109" t="s">
        <v>0</v>
      </c>
      <c r="B484" s="110" t="s">
        <v>0</v>
      </c>
      <c r="C484" s="110" t="s">
        <v>0</v>
      </c>
      <c r="D484" s="57" t="s">
        <v>91</v>
      </c>
      <c r="E484" s="20">
        <v>0</v>
      </c>
      <c r="F484" s="20">
        <v>0</v>
      </c>
      <c r="G484" s="25">
        <v>0</v>
      </c>
    </row>
    <row r="485" spans="1:7" ht="28.5" customHeight="1">
      <c r="A485" s="109" t="s">
        <v>0</v>
      </c>
      <c r="B485" s="110" t="s">
        <v>0</v>
      </c>
      <c r="C485" s="110" t="s">
        <v>0</v>
      </c>
      <c r="D485" s="57" t="s">
        <v>92</v>
      </c>
      <c r="E485" s="20">
        <v>0</v>
      </c>
      <c r="F485" s="20">
        <v>0</v>
      </c>
      <c r="G485" s="25">
        <v>0</v>
      </c>
    </row>
    <row r="486" spans="1:7" ht="28.5" customHeight="1">
      <c r="A486" s="109" t="s">
        <v>0</v>
      </c>
      <c r="B486" s="110" t="s">
        <v>0</v>
      </c>
      <c r="C486" s="110" t="s">
        <v>0</v>
      </c>
      <c r="D486" s="57" t="s">
        <v>93</v>
      </c>
      <c r="E486" s="20">
        <v>0</v>
      </c>
      <c r="F486" s="20">
        <v>0</v>
      </c>
      <c r="G486" s="25">
        <v>0</v>
      </c>
    </row>
    <row r="487" spans="1:7" ht="12.75" customHeight="1">
      <c r="A487" s="109" t="s">
        <v>0</v>
      </c>
      <c r="B487" s="110" t="s">
        <v>0</v>
      </c>
      <c r="C487" s="110" t="s">
        <v>0</v>
      </c>
      <c r="D487" s="57" t="s">
        <v>94</v>
      </c>
      <c r="E487" s="20">
        <v>0</v>
      </c>
      <c r="F487" s="20">
        <v>0</v>
      </c>
      <c r="G487" s="25">
        <v>0</v>
      </c>
    </row>
    <row r="488" spans="1:7" ht="15.75" customHeight="1">
      <c r="A488" s="109" t="s">
        <v>200</v>
      </c>
      <c r="B488" s="110" t="s">
        <v>108</v>
      </c>
      <c r="C488" s="110" t="s">
        <v>201</v>
      </c>
      <c r="D488" s="57" t="s">
        <v>89</v>
      </c>
      <c r="E488" s="20">
        <f>E494</f>
        <v>271213.3</v>
      </c>
      <c r="F488" s="20">
        <f>F494</f>
        <v>271213.3</v>
      </c>
      <c r="G488" s="25">
        <f t="shared" si="17"/>
        <v>100</v>
      </c>
    </row>
    <row r="489" spans="1:7" ht="14.25" customHeight="1">
      <c r="A489" s="109" t="s">
        <v>0</v>
      </c>
      <c r="B489" s="110" t="s">
        <v>0</v>
      </c>
      <c r="C489" s="110" t="s">
        <v>0</v>
      </c>
      <c r="D489" s="57" t="s">
        <v>90</v>
      </c>
      <c r="E489" s="20">
        <f aca="true" t="shared" si="20" ref="E489:F493">E495</f>
        <v>224103.30000000002</v>
      </c>
      <c r="F489" s="20">
        <f t="shared" si="20"/>
        <v>224103.219</v>
      </c>
      <c r="G489" s="25">
        <f t="shared" si="17"/>
        <v>99.99996385595392</v>
      </c>
    </row>
    <row r="490" spans="1:7" ht="26.25" customHeight="1">
      <c r="A490" s="109" t="s">
        <v>0</v>
      </c>
      <c r="B490" s="110" t="s">
        <v>0</v>
      </c>
      <c r="C490" s="110" t="s">
        <v>0</v>
      </c>
      <c r="D490" s="57" t="s">
        <v>91</v>
      </c>
      <c r="E490" s="20">
        <f t="shared" si="20"/>
        <v>157302</v>
      </c>
      <c r="F490" s="20">
        <f t="shared" si="20"/>
        <v>157302</v>
      </c>
      <c r="G490" s="25">
        <f t="shared" si="17"/>
        <v>100</v>
      </c>
    </row>
    <row r="491" spans="1:7" ht="28.5" customHeight="1">
      <c r="A491" s="109" t="s">
        <v>0</v>
      </c>
      <c r="B491" s="110" t="s">
        <v>0</v>
      </c>
      <c r="C491" s="110" t="s">
        <v>0</v>
      </c>
      <c r="D491" s="57" t="s">
        <v>92</v>
      </c>
      <c r="E491" s="20">
        <f t="shared" si="20"/>
        <v>0</v>
      </c>
      <c r="F491" s="20">
        <f t="shared" si="20"/>
        <v>0</v>
      </c>
      <c r="G491" s="25"/>
    </row>
    <row r="492" spans="1:9" ht="28.5" customHeight="1">
      <c r="A492" s="109" t="s">
        <v>0</v>
      </c>
      <c r="B492" s="110" t="s">
        <v>0</v>
      </c>
      <c r="C492" s="110" t="s">
        <v>0</v>
      </c>
      <c r="D492" s="57" t="s">
        <v>93</v>
      </c>
      <c r="E492" s="20">
        <f t="shared" si="20"/>
        <v>23478</v>
      </c>
      <c r="F492" s="20">
        <f t="shared" si="20"/>
        <v>9817</v>
      </c>
      <c r="G492" s="25">
        <f t="shared" si="17"/>
        <v>41.813612743845304</v>
      </c>
      <c r="I492" s="21">
        <v>23478</v>
      </c>
    </row>
    <row r="493" spans="1:7" ht="14.25" customHeight="1">
      <c r="A493" s="109" t="s">
        <v>0</v>
      </c>
      <c r="B493" s="110" t="s">
        <v>0</v>
      </c>
      <c r="C493" s="110" t="s">
        <v>0</v>
      </c>
      <c r="D493" s="57" t="s">
        <v>94</v>
      </c>
      <c r="E493" s="20">
        <f t="shared" si="20"/>
        <v>50849</v>
      </c>
      <c r="F493" s="20">
        <f t="shared" si="20"/>
        <v>30643.1</v>
      </c>
      <c r="G493" s="25">
        <f t="shared" si="17"/>
        <v>60.26293535762748</v>
      </c>
    </row>
    <row r="494" spans="1:7" ht="12" customHeight="1">
      <c r="A494" s="109" t="s">
        <v>202</v>
      </c>
      <c r="B494" s="110" t="s">
        <v>111</v>
      </c>
      <c r="C494" s="110" t="s">
        <v>203</v>
      </c>
      <c r="D494" s="57" t="s">
        <v>89</v>
      </c>
      <c r="E494" s="20">
        <v>271213.3</v>
      </c>
      <c r="F494" s="20">
        <v>271213.3</v>
      </c>
      <c r="G494" s="25">
        <f t="shared" si="17"/>
        <v>100</v>
      </c>
    </row>
    <row r="495" spans="1:7" ht="14.25" customHeight="1">
      <c r="A495" s="109" t="s">
        <v>0</v>
      </c>
      <c r="B495" s="110" t="s">
        <v>0</v>
      </c>
      <c r="C495" s="110" t="s">
        <v>0</v>
      </c>
      <c r="D495" s="57" t="s">
        <v>90</v>
      </c>
      <c r="E495" s="20">
        <f>E501+E507+E513+E519</f>
        <v>224103.30000000002</v>
      </c>
      <c r="F495" s="20">
        <f>F501+F507+F513+F519</f>
        <v>224103.219</v>
      </c>
      <c r="G495" s="25">
        <f t="shared" si="17"/>
        <v>99.99996385595392</v>
      </c>
    </row>
    <row r="496" spans="1:7" ht="30" customHeight="1">
      <c r="A496" s="109" t="s">
        <v>0</v>
      </c>
      <c r="B496" s="110" t="s">
        <v>0</v>
      </c>
      <c r="C496" s="110" t="s">
        <v>0</v>
      </c>
      <c r="D496" s="57" t="s">
        <v>91</v>
      </c>
      <c r="E496" s="20">
        <f aca="true" t="shared" si="21" ref="E496:G499">E502+E508+E514+E520</f>
        <v>157302</v>
      </c>
      <c r="F496" s="20">
        <f t="shared" si="21"/>
        <v>157302</v>
      </c>
      <c r="G496" s="25">
        <f t="shared" si="17"/>
        <v>100</v>
      </c>
    </row>
    <row r="497" spans="1:7" ht="28.5" customHeight="1">
      <c r="A497" s="109" t="s">
        <v>0</v>
      </c>
      <c r="B497" s="110" t="s">
        <v>0</v>
      </c>
      <c r="C497" s="110" t="s">
        <v>0</v>
      </c>
      <c r="D497" s="57" t="s">
        <v>92</v>
      </c>
      <c r="E497" s="20">
        <f t="shared" si="21"/>
        <v>0</v>
      </c>
      <c r="F497" s="20">
        <f t="shared" si="21"/>
        <v>0</v>
      </c>
      <c r="G497" s="20">
        <f t="shared" si="21"/>
        <v>0</v>
      </c>
    </row>
    <row r="498" spans="1:7" ht="28.5" customHeight="1">
      <c r="A498" s="109" t="s">
        <v>0</v>
      </c>
      <c r="B498" s="110" t="s">
        <v>0</v>
      </c>
      <c r="C498" s="110" t="s">
        <v>0</v>
      </c>
      <c r="D498" s="57" t="s">
        <v>93</v>
      </c>
      <c r="E498" s="20">
        <f t="shared" si="21"/>
        <v>23478</v>
      </c>
      <c r="F498" s="20">
        <f t="shared" si="21"/>
        <v>9817</v>
      </c>
      <c r="G498" s="25">
        <f t="shared" si="17"/>
        <v>41.813612743845304</v>
      </c>
    </row>
    <row r="499" spans="1:7" ht="14.25" customHeight="1">
      <c r="A499" s="109" t="s">
        <v>0</v>
      </c>
      <c r="B499" s="110" t="s">
        <v>0</v>
      </c>
      <c r="C499" s="110" t="s">
        <v>0</v>
      </c>
      <c r="D499" s="57" t="s">
        <v>94</v>
      </c>
      <c r="E499" s="20">
        <f t="shared" si="21"/>
        <v>50849</v>
      </c>
      <c r="F499" s="20">
        <f t="shared" si="21"/>
        <v>30643.1</v>
      </c>
      <c r="G499" s="25">
        <f t="shared" si="17"/>
        <v>60.26293535762748</v>
      </c>
    </row>
    <row r="500" spans="1:7" ht="17.25" customHeight="1">
      <c r="A500" s="109" t="s">
        <v>204</v>
      </c>
      <c r="B500" s="110" t="s">
        <v>99</v>
      </c>
      <c r="C500" s="110" t="s">
        <v>205</v>
      </c>
      <c r="D500" s="57" t="s">
        <v>89</v>
      </c>
      <c r="E500" s="20">
        <v>34113</v>
      </c>
      <c r="F500" s="20">
        <v>34113</v>
      </c>
      <c r="G500" s="25">
        <f t="shared" si="17"/>
        <v>100</v>
      </c>
    </row>
    <row r="501" spans="1:7" ht="12.75" customHeight="1">
      <c r="A501" s="109" t="s">
        <v>0</v>
      </c>
      <c r="B501" s="110" t="s">
        <v>0</v>
      </c>
      <c r="C501" s="110" t="s">
        <v>0</v>
      </c>
      <c r="D501" s="57" t="s">
        <v>90</v>
      </c>
      <c r="E501" s="20">
        <v>23879</v>
      </c>
      <c r="F501" s="20">
        <v>23879</v>
      </c>
      <c r="G501" s="25">
        <f t="shared" si="17"/>
        <v>100</v>
      </c>
    </row>
    <row r="502" spans="1:7" ht="12.75" customHeight="1">
      <c r="A502" s="109" t="s">
        <v>0</v>
      </c>
      <c r="B502" s="110" t="s">
        <v>0</v>
      </c>
      <c r="C502" s="110" t="s">
        <v>0</v>
      </c>
      <c r="D502" s="57" t="s">
        <v>91</v>
      </c>
      <c r="E502" s="20">
        <v>13879</v>
      </c>
      <c r="F502" s="20">
        <v>13879</v>
      </c>
      <c r="G502" s="25">
        <f t="shared" si="17"/>
        <v>100</v>
      </c>
    </row>
    <row r="503" spans="1:7" ht="28.5" customHeight="1">
      <c r="A503" s="109" t="s">
        <v>0</v>
      </c>
      <c r="B503" s="110" t="s">
        <v>0</v>
      </c>
      <c r="C503" s="110" t="s">
        <v>0</v>
      </c>
      <c r="D503" s="57" t="s">
        <v>92</v>
      </c>
      <c r="E503" s="20">
        <v>0</v>
      </c>
      <c r="F503" s="20">
        <v>0</v>
      </c>
      <c r="G503" s="25">
        <v>0</v>
      </c>
    </row>
    <row r="504" spans="1:7" ht="28.5" customHeight="1">
      <c r="A504" s="109" t="s">
        <v>0</v>
      </c>
      <c r="B504" s="110" t="s">
        <v>0</v>
      </c>
      <c r="C504" s="110" t="s">
        <v>0</v>
      </c>
      <c r="D504" s="57" t="s">
        <v>93</v>
      </c>
      <c r="E504" s="20">
        <v>0</v>
      </c>
      <c r="F504" s="20">
        <v>0</v>
      </c>
      <c r="G504" s="25">
        <v>0</v>
      </c>
    </row>
    <row r="505" spans="1:7" ht="12.75" customHeight="1">
      <c r="A505" s="109" t="s">
        <v>0</v>
      </c>
      <c r="B505" s="110" t="s">
        <v>0</v>
      </c>
      <c r="C505" s="110" t="s">
        <v>0</v>
      </c>
      <c r="D505" s="57" t="s">
        <v>94</v>
      </c>
      <c r="E505" s="20">
        <v>10233.8</v>
      </c>
      <c r="F505" s="20">
        <v>10234</v>
      </c>
      <c r="G505" s="25">
        <f t="shared" si="17"/>
        <v>100.00195430827259</v>
      </c>
    </row>
    <row r="506" spans="1:7" ht="13.5" customHeight="1">
      <c r="A506" s="109" t="s">
        <v>206</v>
      </c>
      <c r="B506" s="110" t="s">
        <v>99</v>
      </c>
      <c r="C506" s="110" t="s">
        <v>207</v>
      </c>
      <c r="D506" s="57" t="s">
        <v>89</v>
      </c>
      <c r="E506" s="20">
        <f>E507+E509+E510+E511</f>
        <v>77144.9</v>
      </c>
      <c r="F506" s="20">
        <f>F507+F509+F510+F511</f>
        <v>77144.9</v>
      </c>
      <c r="G506" s="25">
        <f t="shared" si="17"/>
        <v>100</v>
      </c>
    </row>
    <row r="507" spans="1:7" ht="12.75" customHeight="1">
      <c r="A507" s="109" t="s">
        <v>0</v>
      </c>
      <c r="B507" s="110" t="s">
        <v>0</v>
      </c>
      <c r="C507" s="110" t="s">
        <v>0</v>
      </c>
      <c r="D507" s="57" t="s">
        <v>90</v>
      </c>
      <c r="E507" s="20">
        <v>73560.9</v>
      </c>
      <c r="F507" s="20">
        <v>73560.9</v>
      </c>
      <c r="G507" s="25">
        <f t="shared" si="17"/>
        <v>100</v>
      </c>
    </row>
    <row r="508" spans="1:7" ht="12.75" customHeight="1">
      <c r="A508" s="109" t="s">
        <v>0</v>
      </c>
      <c r="B508" s="110" t="s">
        <v>0</v>
      </c>
      <c r="C508" s="110" t="s">
        <v>0</v>
      </c>
      <c r="D508" s="57" t="s">
        <v>91</v>
      </c>
      <c r="E508" s="20">
        <v>33702</v>
      </c>
      <c r="F508" s="20">
        <v>33702</v>
      </c>
      <c r="G508" s="25">
        <f t="shared" si="17"/>
        <v>100</v>
      </c>
    </row>
    <row r="509" spans="1:7" ht="28.5" customHeight="1">
      <c r="A509" s="109" t="s">
        <v>0</v>
      </c>
      <c r="B509" s="110" t="s">
        <v>0</v>
      </c>
      <c r="C509" s="110" t="s">
        <v>0</v>
      </c>
      <c r="D509" s="57" t="s">
        <v>92</v>
      </c>
      <c r="E509" s="20">
        <v>0</v>
      </c>
      <c r="F509" s="20">
        <v>0</v>
      </c>
      <c r="G509" s="25">
        <v>0</v>
      </c>
    </row>
    <row r="510" spans="1:7" ht="28.5" customHeight="1">
      <c r="A510" s="109" t="s">
        <v>0</v>
      </c>
      <c r="B510" s="110" t="s">
        <v>0</v>
      </c>
      <c r="C510" s="110" t="s">
        <v>0</v>
      </c>
      <c r="D510" s="57" t="s">
        <v>93</v>
      </c>
      <c r="E510" s="20">
        <v>3584</v>
      </c>
      <c r="F510" s="20">
        <v>3584</v>
      </c>
      <c r="G510" s="25">
        <f t="shared" si="17"/>
        <v>100</v>
      </c>
    </row>
    <row r="511" spans="1:7" ht="12.75" customHeight="1">
      <c r="A511" s="109" t="s">
        <v>0</v>
      </c>
      <c r="B511" s="110" t="s">
        <v>0</v>
      </c>
      <c r="C511" s="110" t="s">
        <v>0</v>
      </c>
      <c r="D511" s="57" t="s">
        <v>94</v>
      </c>
      <c r="E511" s="20">
        <v>0</v>
      </c>
      <c r="F511" s="20">
        <v>0</v>
      </c>
      <c r="G511" s="25">
        <v>0</v>
      </c>
    </row>
    <row r="512" spans="1:7" ht="18" customHeight="1">
      <c r="A512" s="109" t="s">
        <v>208</v>
      </c>
      <c r="B512" s="110" t="s">
        <v>99</v>
      </c>
      <c r="C512" s="110" t="s">
        <v>131</v>
      </c>
      <c r="D512" s="57" t="s">
        <v>89</v>
      </c>
      <c r="E512" s="20">
        <f>E513+E515+E516+E517</f>
        <v>182957.69999999998</v>
      </c>
      <c r="F512" s="20">
        <f>F513+F515+F516+F517</f>
        <v>149090.59999999998</v>
      </c>
      <c r="G512" s="25">
        <f t="shared" si="17"/>
        <v>81.48910923125946</v>
      </c>
    </row>
    <row r="513" spans="1:7" ht="12.75" customHeight="1">
      <c r="A513" s="109" t="s">
        <v>0</v>
      </c>
      <c r="B513" s="110" t="s">
        <v>0</v>
      </c>
      <c r="C513" s="110" t="s">
        <v>0</v>
      </c>
      <c r="D513" s="57" t="s">
        <v>90</v>
      </c>
      <c r="E513" s="20">
        <v>124910.8</v>
      </c>
      <c r="F513" s="20">
        <v>124910.8</v>
      </c>
      <c r="G513" s="25">
        <f t="shared" si="17"/>
        <v>100</v>
      </c>
    </row>
    <row r="514" spans="1:7" ht="12.75" customHeight="1">
      <c r="A514" s="109" t="s">
        <v>0</v>
      </c>
      <c r="B514" s="110" t="s">
        <v>0</v>
      </c>
      <c r="C514" s="110" t="s">
        <v>0</v>
      </c>
      <c r="D514" s="57" t="s">
        <v>91</v>
      </c>
      <c r="E514" s="20">
        <v>108110</v>
      </c>
      <c r="F514" s="20">
        <v>108110</v>
      </c>
      <c r="G514" s="25">
        <f t="shared" si="17"/>
        <v>100</v>
      </c>
    </row>
    <row r="515" spans="1:7" ht="28.5" customHeight="1">
      <c r="A515" s="109" t="s">
        <v>0</v>
      </c>
      <c r="B515" s="110" t="s">
        <v>0</v>
      </c>
      <c r="C515" s="110" t="s">
        <v>0</v>
      </c>
      <c r="D515" s="57" t="s">
        <v>92</v>
      </c>
      <c r="E515" s="20">
        <v>0</v>
      </c>
      <c r="F515" s="20">
        <v>0</v>
      </c>
      <c r="G515" s="25">
        <v>0</v>
      </c>
    </row>
    <row r="516" spans="1:7" ht="28.5" customHeight="1">
      <c r="A516" s="109" t="s">
        <v>0</v>
      </c>
      <c r="B516" s="110" t="s">
        <v>0</v>
      </c>
      <c r="C516" s="110" t="s">
        <v>0</v>
      </c>
      <c r="D516" s="57" t="s">
        <v>93</v>
      </c>
      <c r="E516" s="20">
        <v>18984</v>
      </c>
      <c r="F516" s="20">
        <v>6233</v>
      </c>
      <c r="G516" s="25">
        <f>F516/E516*100</f>
        <v>32.83291192583228</v>
      </c>
    </row>
    <row r="517" spans="1:7" ht="12.75" customHeight="1">
      <c r="A517" s="109" t="s">
        <v>0</v>
      </c>
      <c r="B517" s="110" t="s">
        <v>0</v>
      </c>
      <c r="C517" s="110" t="s">
        <v>0</v>
      </c>
      <c r="D517" s="57" t="s">
        <v>94</v>
      </c>
      <c r="E517" s="20">
        <v>39062.9</v>
      </c>
      <c r="F517" s="20">
        <v>17946.8</v>
      </c>
      <c r="G517" s="25">
        <f>F517/E517*100</f>
        <v>45.94333754022358</v>
      </c>
    </row>
    <row r="518" spans="1:7" ht="14.25" customHeight="1">
      <c r="A518" s="119" t="s">
        <v>279</v>
      </c>
      <c r="B518" s="110" t="s">
        <v>99</v>
      </c>
      <c r="C518" s="112" t="s">
        <v>209</v>
      </c>
      <c r="D518" s="57" t="s">
        <v>89</v>
      </c>
      <c r="E518" s="20">
        <f>E519+E521+E522+E523</f>
        <v>4214.9</v>
      </c>
      <c r="F518" s="20">
        <f>F519+F521+F522+F523</f>
        <v>4214.819</v>
      </c>
      <c r="G518" s="25">
        <f>F518/E518*100</f>
        <v>99.99807824622175</v>
      </c>
    </row>
    <row r="519" spans="1:7" ht="14.25" customHeight="1">
      <c r="A519" s="119"/>
      <c r="B519" s="110" t="s">
        <v>0</v>
      </c>
      <c r="C519" s="110"/>
      <c r="D519" s="57" t="s">
        <v>90</v>
      </c>
      <c r="E519" s="20">
        <v>1752.6</v>
      </c>
      <c r="F519" s="71">
        <v>1752.519</v>
      </c>
      <c r="G519" s="25">
        <f>F519/E519*100</f>
        <v>99.99537829510442</v>
      </c>
    </row>
    <row r="520" spans="1:7" ht="14.25" customHeight="1">
      <c r="A520" s="119"/>
      <c r="B520" s="110" t="s">
        <v>0</v>
      </c>
      <c r="C520" s="110"/>
      <c r="D520" s="57" t="s">
        <v>91</v>
      </c>
      <c r="E520" s="20">
        <v>1611</v>
      </c>
      <c r="F520" s="20">
        <v>1611</v>
      </c>
      <c r="G520" s="25">
        <f>F520/E520*100</f>
        <v>100</v>
      </c>
    </row>
    <row r="521" spans="1:7" ht="14.25" customHeight="1">
      <c r="A521" s="119"/>
      <c r="B521" s="110" t="s">
        <v>0</v>
      </c>
      <c r="C521" s="110"/>
      <c r="D521" s="57" t="s">
        <v>92</v>
      </c>
      <c r="E521" s="20">
        <v>0</v>
      </c>
      <c r="F521" s="20">
        <v>0</v>
      </c>
      <c r="G521" s="25">
        <v>0</v>
      </c>
    </row>
    <row r="522" spans="1:7" ht="14.25" customHeight="1">
      <c r="A522" s="119"/>
      <c r="B522" s="110" t="s">
        <v>0</v>
      </c>
      <c r="C522" s="110"/>
      <c r="D522" s="57" t="s">
        <v>93</v>
      </c>
      <c r="E522" s="20">
        <v>910</v>
      </c>
      <c r="F522" s="20">
        <v>0</v>
      </c>
      <c r="G522" s="25">
        <v>0</v>
      </c>
    </row>
    <row r="523" spans="1:7" ht="14.25" customHeight="1">
      <c r="A523" s="119"/>
      <c r="B523" s="110" t="s">
        <v>0</v>
      </c>
      <c r="C523" s="110"/>
      <c r="D523" s="57" t="s">
        <v>94</v>
      </c>
      <c r="E523" s="20">
        <v>1552.3</v>
      </c>
      <c r="F523" s="20">
        <v>2462.3</v>
      </c>
      <c r="G523" s="25">
        <f>F523/E523*100</f>
        <v>158.62268891322555</v>
      </c>
    </row>
    <row r="524" spans="1:7" ht="23.25" customHeight="1">
      <c r="A524" s="109" t="s">
        <v>210</v>
      </c>
      <c r="B524" s="110" t="s">
        <v>108</v>
      </c>
      <c r="C524" s="110" t="s">
        <v>237</v>
      </c>
      <c r="D524" s="57" t="s">
        <v>89</v>
      </c>
      <c r="E524" s="20">
        <f>E525+E527+E528+E529</f>
        <v>16714</v>
      </c>
      <c r="F524" s="20">
        <f>F525+F527+F528+F529</f>
        <v>13548</v>
      </c>
      <c r="G524" s="25">
        <f>F524/E524*100</f>
        <v>81.05779585975829</v>
      </c>
    </row>
    <row r="525" spans="1:7" ht="14.25" customHeight="1">
      <c r="A525" s="109" t="s">
        <v>0</v>
      </c>
      <c r="B525" s="110" t="s">
        <v>0</v>
      </c>
      <c r="C525" s="110" t="s">
        <v>0</v>
      </c>
      <c r="D525" s="57" t="s">
        <v>90</v>
      </c>
      <c r="E525" s="20">
        <f>E531</f>
        <v>6721.2</v>
      </c>
      <c r="F525" s="20">
        <f>F531</f>
        <v>6521.2</v>
      </c>
      <c r="G525" s="25">
        <f>F525/E525*100</f>
        <v>97.02434089150746</v>
      </c>
    </row>
    <row r="526" spans="1:7" ht="14.25" customHeight="1">
      <c r="A526" s="109" t="s">
        <v>0</v>
      </c>
      <c r="B526" s="110" t="s">
        <v>0</v>
      </c>
      <c r="C526" s="110" t="s">
        <v>0</v>
      </c>
      <c r="D526" s="57" t="s">
        <v>91</v>
      </c>
      <c r="E526" s="20">
        <f aca="true" t="shared" si="22" ref="E526:G529">E532</f>
        <v>3371</v>
      </c>
      <c r="F526" s="20">
        <f t="shared" si="22"/>
        <v>3371</v>
      </c>
      <c r="G526" s="25">
        <f>F526/E526*100</f>
        <v>100</v>
      </c>
    </row>
    <row r="527" spans="1:7" ht="28.5" customHeight="1">
      <c r="A527" s="109" t="s">
        <v>0</v>
      </c>
      <c r="B527" s="110" t="s">
        <v>0</v>
      </c>
      <c r="C527" s="110" t="s">
        <v>0</v>
      </c>
      <c r="D527" s="57" t="s">
        <v>92</v>
      </c>
      <c r="E527" s="20">
        <f t="shared" si="22"/>
        <v>0</v>
      </c>
      <c r="F527" s="20">
        <f t="shared" si="22"/>
        <v>0</v>
      </c>
      <c r="G527" s="20">
        <f t="shared" si="22"/>
        <v>0</v>
      </c>
    </row>
    <row r="528" spans="1:7" ht="28.5" customHeight="1">
      <c r="A528" s="109" t="s">
        <v>0</v>
      </c>
      <c r="B528" s="110" t="s">
        <v>0</v>
      </c>
      <c r="C528" s="110" t="s">
        <v>0</v>
      </c>
      <c r="D528" s="57" t="s">
        <v>93</v>
      </c>
      <c r="E528" s="20">
        <f t="shared" si="22"/>
        <v>0</v>
      </c>
      <c r="F528" s="20">
        <f t="shared" si="22"/>
        <v>0</v>
      </c>
      <c r="G528" s="20">
        <f t="shared" si="22"/>
        <v>0</v>
      </c>
    </row>
    <row r="529" spans="1:7" ht="14.25" customHeight="1">
      <c r="A529" s="109" t="s">
        <v>0</v>
      </c>
      <c r="B529" s="110" t="s">
        <v>0</v>
      </c>
      <c r="C529" s="110" t="s">
        <v>0</v>
      </c>
      <c r="D529" s="57" t="s">
        <v>94</v>
      </c>
      <c r="E529" s="20">
        <f t="shared" si="22"/>
        <v>9992.8</v>
      </c>
      <c r="F529" s="20">
        <f t="shared" si="22"/>
        <v>7026.8</v>
      </c>
      <c r="G529" s="25">
        <f>F529/E529*100</f>
        <v>70.31862941317749</v>
      </c>
    </row>
    <row r="530" spans="1:7" ht="18.75" customHeight="1">
      <c r="A530" s="109" t="s">
        <v>280</v>
      </c>
      <c r="B530" s="110" t="s">
        <v>111</v>
      </c>
      <c r="C530" s="110" t="s">
        <v>130</v>
      </c>
      <c r="D530" s="57" t="s">
        <v>89</v>
      </c>
      <c r="E530" s="20">
        <f>E531+E533+E534+E535</f>
        <v>16714</v>
      </c>
      <c r="F530" s="20">
        <f>F531+F533+F534+F535</f>
        <v>13548</v>
      </c>
      <c r="G530" s="25">
        <f>F530/E530*100</f>
        <v>81.05779585975829</v>
      </c>
    </row>
    <row r="531" spans="1:7" ht="14.25" customHeight="1">
      <c r="A531" s="109" t="s">
        <v>0</v>
      </c>
      <c r="B531" s="110" t="s">
        <v>0</v>
      </c>
      <c r="C531" s="110" t="s">
        <v>0</v>
      </c>
      <c r="D531" s="57" t="s">
        <v>90</v>
      </c>
      <c r="E531" s="20">
        <v>6721.2</v>
      </c>
      <c r="F531" s="20">
        <v>6521.2</v>
      </c>
      <c r="G531" s="25">
        <f>F531/E531*100</f>
        <v>97.02434089150746</v>
      </c>
    </row>
    <row r="532" spans="1:7" ht="24" customHeight="1">
      <c r="A532" s="109" t="s">
        <v>0</v>
      </c>
      <c r="B532" s="110" t="s">
        <v>0</v>
      </c>
      <c r="C532" s="110" t="s">
        <v>0</v>
      </c>
      <c r="D532" s="57" t="s">
        <v>91</v>
      </c>
      <c r="E532" s="20">
        <v>3371</v>
      </c>
      <c r="F532" s="20">
        <v>3371</v>
      </c>
      <c r="G532" s="25">
        <v>0</v>
      </c>
    </row>
    <row r="533" spans="1:7" ht="28.5" customHeight="1">
      <c r="A533" s="109" t="s">
        <v>0</v>
      </c>
      <c r="B533" s="110" t="s">
        <v>0</v>
      </c>
      <c r="C533" s="110" t="s">
        <v>0</v>
      </c>
      <c r="D533" s="57" t="s">
        <v>92</v>
      </c>
      <c r="E533" s="20">
        <f aca="true" t="shared" si="23" ref="E533:G535">E539+E545+E551+E557</f>
        <v>0</v>
      </c>
      <c r="F533" s="20">
        <f t="shared" si="23"/>
        <v>0</v>
      </c>
      <c r="G533" s="20">
        <f t="shared" si="23"/>
        <v>0</v>
      </c>
    </row>
    <row r="534" spans="1:7" ht="28.5" customHeight="1">
      <c r="A534" s="109" t="s">
        <v>0</v>
      </c>
      <c r="B534" s="110" t="s">
        <v>0</v>
      </c>
      <c r="C534" s="110" t="s">
        <v>0</v>
      </c>
      <c r="D534" s="57" t="s">
        <v>93</v>
      </c>
      <c r="E534" s="20">
        <f t="shared" si="23"/>
        <v>0</v>
      </c>
      <c r="F534" s="20">
        <f t="shared" si="23"/>
        <v>0</v>
      </c>
      <c r="G534" s="20">
        <f t="shared" si="23"/>
        <v>0</v>
      </c>
    </row>
    <row r="535" spans="1:7" ht="14.25" customHeight="1">
      <c r="A535" s="109" t="s">
        <v>0</v>
      </c>
      <c r="B535" s="110" t="s">
        <v>0</v>
      </c>
      <c r="C535" s="110" t="s">
        <v>0</v>
      </c>
      <c r="D535" s="57" t="s">
        <v>94</v>
      </c>
      <c r="E535" s="20">
        <f t="shared" si="23"/>
        <v>9992.8</v>
      </c>
      <c r="F535" s="20">
        <f t="shared" si="23"/>
        <v>7026.8</v>
      </c>
      <c r="G535" s="25">
        <f>F535/E535*100</f>
        <v>70.31862941317749</v>
      </c>
    </row>
    <row r="536" spans="1:7" ht="18.75" customHeight="1">
      <c r="A536" s="109" t="s">
        <v>281</v>
      </c>
      <c r="B536" s="110" t="s">
        <v>99</v>
      </c>
      <c r="C536" s="110" t="s">
        <v>238</v>
      </c>
      <c r="D536" s="57" t="s">
        <v>89</v>
      </c>
      <c r="E536" s="20">
        <f>E537+E539+E540+E541</f>
        <v>6467</v>
      </c>
      <c r="F536" s="20">
        <f>F537+F539+F540+F541</f>
        <v>4979</v>
      </c>
      <c r="G536" s="25">
        <f>F536/E536*100</f>
        <v>76.99087675892994</v>
      </c>
    </row>
    <row r="537" spans="1:7" ht="12.75" customHeight="1">
      <c r="A537" s="109" t="s">
        <v>0</v>
      </c>
      <c r="B537" s="110" t="s">
        <v>0</v>
      </c>
      <c r="C537" s="110" t="s">
        <v>0</v>
      </c>
      <c r="D537" s="57" t="s">
        <v>90</v>
      </c>
      <c r="E537" s="20">
        <v>1767</v>
      </c>
      <c r="F537" s="71">
        <v>1767</v>
      </c>
      <c r="G537" s="25">
        <f>F537/E537*100</f>
        <v>100</v>
      </c>
    </row>
    <row r="538" spans="1:7" ht="12.75" customHeight="1">
      <c r="A538" s="109" t="s">
        <v>0</v>
      </c>
      <c r="B538" s="110" t="s">
        <v>0</v>
      </c>
      <c r="C538" s="110" t="s">
        <v>0</v>
      </c>
      <c r="D538" s="57" t="s">
        <v>91</v>
      </c>
      <c r="E538" s="20">
        <v>0</v>
      </c>
      <c r="F538" s="20">
        <v>0</v>
      </c>
      <c r="G538" s="25">
        <v>0</v>
      </c>
    </row>
    <row r="539" spans="1:7" ht="28.5" customHeight="1">
      <c r="A539" s="109" t="s">
        <v>0</v>
      </c>
      <c r="B539" s="110" t="s">
        <v>0</v>
      </c>
      <c r="C539" s="110" t="s">
        <v>0</v>
      </c>
      <c r="D539" s="57" t="s">
        <v>92</v>
      </c>
      <c r="E539" s="20">
        <v>0</v>
      </c>
      <c r="F539" s="20">
        <v>0</v>
      </c>
      <c r="G539" s="20">
        <v>0</v>
      </c>
    </row>
    <row r="540" spans="1:7" ht="28.5" customHeight="1">
      <c r="A540" s="109" t="s">
        <v>0</v>
      </c>
      <c r="B540" s="110" t="s">
        <v>0</v>
      </c>
      <c r="C540" s="110" t="s">
        <v>0</v>
      </c>
      <c r="D540" s="57" t="s">
        <v>93</v>
      </c>
      <c r="E540" s="20">
        <v>0</v>
      </c>
      <c r="F540" s="20">
        <v>0</v>
      </c>
      <c r="G540" s="20">
        <v>0</v>
      </c>
    </row>
    <row r="541" spans="1:7" ht="12.75" customHeight="1">
      <c r="A541" s="109" t="s">
        <v>0</v>
      </c>
      <c r="B541" s="110" t="s">
        <v>0</v>
      </c>
      <c r="C541" s="110" t="s">
        <v>0</v>
      </c>
      <c r="D541" s="57" t="s">
        <v>94</v>
      </c>
      <c r="E541" s="20">
        <v>4700</v>
      </c>
      <c r="F541" s="20">
        <v>3212</v>
      </c>
      <c r="G541" s="25">
        <f>F541/E541*100</f>
        <v>68.34042553191489</v>
      </c>
    </row>
    <row r="542" spans="1:7" ht="18.75" customHeight="1">
      <c r="A542" s="109" t="s">
        <v>282</v>
      </c>
      <c r="B542" s="110" t="s">
        <v>99</v>
      </c>
      <c r="C542" s="110" t="s">
        <v>239</v>
      </c>
      <c r="D542" s="57" t="s">
        <v>89</v>
      </c>
      <c r="E542" s="20">
        <f>E543+E545+E546+E547</f>
        <v>4051</v>
      </c>
      <c r="F542" s="20">
        <f>F543+F545+F546+F547</f>
        <v>2744</v>
      </c>
      <c r="G542" s="25">
        <f>F542/E542*100</f>
        <v>67.73636139224882</v>
      </c>
    </row>
    <row r="543" spans="1:7" ht="12.75" customHeight="1">
      <c r="A543" s="109" t="s">
        <v>0</v>
      </c>
      <c r="B543" s="110" t="s">
        <v>0</v>
      </c>
      <c r="C543" s="110" t="s">
        <v>0</v>
      </c>
      <c r="D543" s="57" t="s">
        <v>90</v>
      </c>
      <c r="E543" s="20">
        <v>719</v>
      </c>
      <c r="F543" s="20">
        <v>719</v>
      </c>
      <c r="G543" s="25">
        <f>F543/E543*100</f>
        <v>100</v>
      </c>
    </row>
    <row r="544" spans="1:7" ht="12.75" customHeight="1">
      <c r="A544" s="109" t="s">
        <v>0</v>
      </c>
      <c r="B544" s="110" t="s">
        <v>0</v>
      </c>
      <c r="C544" s="110" t="s">
        <v>0</v>
      </c>
      <c r="D544" s="57" t="s">
        <v>91</v>
      </c>
      <c r="E544" s="20">
        <v>0</v>
      </c>
      <c r="F544" s="20">
        <v>0</v>
      </c>
      <c r="G544" s="25">
        <v>0</v>
      </c>
    </row>
    <row r="545" spans="1:7" ht="28.5" customHeight="1">
      <c r="A545" s="109" t="s">
        <v>0</v>
      </c>
      <c r="B545" s="110" t="s">
        <v>0</v>
      </c>
      <c r="C545" s="110" t="s">
        <v>0</v>
      </c>
      <c r="D545" s="57" t="s">
        <v>92</v>
      </c>
      <c r="E545" s="20">
        <v>0</v>
      </c>
      <c r="F545" s="20">
        <v>0</v>
      </c>
      <c r="G545" s="20">
        <v>0</v>
      </c>
    </row>
    <row r="546" spans="1:7" ht="28.5" customHeight="1">
      <c r="A546" s="109" t="s">
        <v>0</v>
      </c>
      <c r="B546" s="110" t="s">
        <v>0</v>
      </c>
      <c r="C546" s="110" t="s">
        <v>0</v>
      </c>
      <c r="D546" s="57" t="s">
        <v>93</v>
      </c>
      <c r="E546" s="20">
        <v>0</v>
      </c>
      <c r="F546" s="20">
        <v>0</v>
      </c>
      <c r="G546" s="20">
        <v>0</v>
      </c>
    </row>
    <row r="547" spans="1:7" ht="12.75" customHeight="1">
      <c r="A547" s="109" t="s">
        <v>0</v>
      </c>
      <c r="B547" s="110" t="s">
        <v>0</v>
      </c>
      <c r="C547" s="110" t="s">
        <v>0</v>
      </c>
      <c r="D547" s="57" t="s">
        <v>94</v>
      </c>
      <c r="E547" s="20">
        <v>3332</v>
      </c>
      <c r="F547" s="20">
        <v>2025</v>
      </c>
      <c r="G547" s="25">
        <f>F547/E547*100</f>
        <v>60.77430972388955</v>
      </c>
    </row>
    <row r="548" spans="1:7" ht="18.75" customHeight="1">
      <c r="A548" s="109" t="s">
        <v>283</v>
      </c>
      <c r="B548" s="110" t="s">
        <v>99</v>
      </c>
      <c r="C548" s="110" t="s">
        <v>240</v>
      </c>
      <c r="D548" s="57" t="s">
        <v>89</v>
      </c>
      <c r="E548" s="20">
        <f>E549+E551+E552+E553</f>
        <v>2625</v>
      </c>
      <c r="F548" s="20">
        <f>F549+F551+F552+F553</f>
        <v>2454</v>
      </c>
      <c r="G548" s="25">
        <f>F548/E548*100</f>
        <v>93.48571428571428</v>
      </c>
    </row>
    <row r="549" spans="1:7" ht="12.75" customHeight="1">
      <c r="A549" s="109" t="s">
        <v>0</v>
      </c>
      <c r="B549" s="110" t="s">
        <v>0</v>
      </c>
      <c r="C549" s="110" t="s">
        <v>0</v>
      </c>
      <c r="D549" s="57" t="s">
        <v>90</v>
      </c>
      <c r="E549" s="20">
        <v>664.2</v>
      </c>
      <c r="F549" s="20">
        <v>664.2</v>
      </c>
      <c r="G549" s="25">
        <f>F549/E549*100</f>
        <v>100</v>
      </c>
    </row>
    <row r="550" spans="1:7" ht="12.75" customHeight="1">
      <c r="A550" s="109" t="s">
        <v>0</v>
      </c>
      <c r="B550" s="110" t="s">
        <v>0</v>
      </c>
      <c r="C550" s="110" t="s">
        <v>0</v>
      </c>
      <c r="D550" s="57" t="s">
        <v>91</v>
      </c>
      <c r="E550" s="20">
        <v>0</v>
      </c>
      <c r="F550" s="20">
        <v>0</v>
      </c>
      <c r="G550" s="25">
        <v>0</v>
      </c>
    </row>
    <row r="551" spans="1:7" ht="28.5" customHeight="1">
      <c r="A551" s="109" t="s">
        <v>0</v>
      </c>
      <c r="B551" s="110" t="s">
        <v>0</v>
      </c>
      <c r="C551" s="110" t="s">
        <v>0</v>
      </c>
      <c r="D551" s="57" t="s">
        <v>92</v>
      </c>
      <c r="E551" s="20">
        <v>0</v>
      </c>
      <c r="F551" s="20">
        <v>0</v>
      </c>
      <c r="G551" s="20">
        <v>0</v>
      </c>
    </row>
    <row r="552" spans="1:7" ht="28.5" customHeight="1">
      <c r="A552" s="109" t="s">
        <v>0</v>
      </c>
      <c r="B552" s="110" t="s">
        <v>0</v>
      </c>
      <c r="C552" s="110" t="s">
        <v>0</v>
      </c>
      <c r="D552" s="57" t="s">
        <v>93</v>
      </c>
      <c r="E552" s="20">
        <v>0</v>
      </c>
      <c r="F552" s="20">
        <v>0</v>
      </c>
      <c r="G552" s="20">
        <v>0</v>
      </c>
    </row>
    <row r="553" spans="1:7" ht="12.75" customHeight="1">
      <c r="A553" s="109" t="s">
        <v>0</v>
      </c>
      <c r="B553" s="110" t="s">
        <v>0</v>
      </c>
      <c r="C553" s="110" t="s">
        <v>0</v>
      </c>
      <c r="D553" s="57" t="s">
        <v>94</v>
      </c>
      <c r="E553" s="20">
        <v>1960.8</v>
      </c>
      <c r="F553" s="20">
        <v>1789.8</v>
      </c>
      <c r="G553" s="25">
        <f>F553/E553*100</f>
        <v>91.27906976744185</v>
      </c>
    </row>
    <row r="554" spans="1:7" ht="18.75" customHeight="1">
      <c r="A554" s="109" t="s">
        <v>284</v>
      </c>
      <c r="B554" s="110" t="s">
        <v>99</v>
      </c>
      <c r="C554" s="110" t="s">
        <v>241</v>
      </c>
      <c r="D554" s="57" t="s">
        <v>89</v>
      </c>
      <c r="E554" s="20">
        <f>E555+E557+E558+E559</f>
        <v>200</v>
      </c>
      <c r="F554" s="20">
        <f>F555+F557+F558+F559</f>
        <v>0</v>
      </c>
      <c r="G554" s="25">
        <f>F554/E554*100</f>
        <v>0</v>
      </c>
    </row>
    <row r="555" spans="1:7" ht="12.75" customHeight="1">
      <c r="A555" s="109" t="s">
        <v>0</v>
      </c>
      <c r="B555" s="110" t="s">
        <v>0</v>
      </c>
      <c r="C555" s="110" t="s">
        <v>0</v>
      </c>
      <c r="D555" s="57" t="s">
        <v>90</v>
      </c>
      <c r="E555" s="20">
        <v>200</v>
      </c>
      <c r="F555" s="71">
        <v>0</v>
      </c>
      <c r="G555" s="25">
        <f>F555/E555*100</f>
        <v>0</v>
      </c>
    </row>
    <row r="556" spans="1:7" ht="12.75" customHeight="1">
      <c r="A556" s="109" t="s">
        <v>0</v>
      </c>
      <c r="B556" s="110" t="s">
        <v>0</v>
      </c>
      <c r="C556" s="110" t="s">
        <v>0</v>
      </c>
      <c r="D556" s="57" t="s">
        <v>91</v>
      </c>
      <c r="E556" s="20">
        <v>0</v>
      </c>
      <c r="F556" s="20">
        <v>0</v>
      </c>
      <c r="G556" s="25">
        <v>0</v>
      </c>
    </row>
    <row r="557" spans="1:7" ht="28.5" customHeight="1">
      <c r="A557" s="109" t="s">
        <v>0</v>
      </c>
      <c r="B557" s="110" t="s">
        <v>0</v>
      </c>
      <c r="C557" s="110" t="s">
        <v>0</v>
      </c>
      <c r="D557" s="57" t="s">
        <v>92</v>
      </c>
      <c r="E557" s="20">
        <v>0</v>
      </c>
      <c r="F557" s="20">
        <v>0</v>
      </c>
      <c r="G557" s="20">
        <v>0</v>
      </c>
    </row>
    <row r="558" spans="1:7" ht="28.5" customHeight="1">
      <c r="A558" s="109" t="s">
        <v>0</v>
      </c>
      <c r="B558" s="110" t="s">
        <v>0</v>
      </c>
      <c r="C558" s="110" t="s">
        <v>0</v>
      </c>
      <c r="D558" s="57" t="s">
        <v>93</v>
      </c>
      <c r="E558" s="20">
        <v>0</v>
      </c>
      <c r="F558" s="20">
        <v>0</v>
      </c>
      <c r="G558" s="20">
        <v>0</v>
      </c>
    </row>
    <row r="559" spans="1:7" ht="12.75" customHeight="1">
      <c r="A559" s="109" t="s">
        <v>0</v>
      </c>
      <c r="B559" s="110" t="s">
        <v>0</v>
      </c>
      <c r="C559" s="110" t="s">
        <v>0</v>
      </c>
      <c r="D559" s="57" t="s">
        <v>94</v>
      </c>
      <c r="E559" s="20">
        <v>0</v>
      </c>
      <c r="F559" s="20">
        <v>0</v>
      </c>
      <c r="G559" s="20">
        <v>0</v>
      </c>
    </row>
    <row r="560" spans="1:7" ht="12.75">
      <c r="A560" s="136" t="s">
        <v>285</v>
      </c>
      <c r="B560" s="137" t="s">
        <v>108</v>
      </c>
      <c r="C560" s="137" t="s">
        <v>211</v>
      </c>
      <c r="D560" s="57" t="s">
        <v>89</v>
      </c>
      <c r="E560" s="20">
        <f>E566</f>
        <v>2000</v>
      </c>
      <c r="F560" s="20">
        <f>F566</f>
        <v>2000</v>
      </c>
      <c r="G560" s="20">
        <f>G566</f>
        <v>100</v>
      </c>
    </row>
    <row r="561" spans="1:7" ht="12.75">
      <c r="A561" s="109" t="s">
        <v>0</v>
      </c>
      <c r="B561" s="110"/>
      <c r="C561" s="110"/>
      <c r="D561" s="57" t="s">
        <v>90</v>
      </c>
      <c r="E561" s="20">
        <f aca="true" t="shared" si="24" ref="E561:G565">E567</f>
        <v>1000</v>
      </c>
      <c r="F561" s="20">
        <f t="shared" si="24"/>
        <v>1000</v>
      </c>
      <c r="G561" s="20">
        <f t="shared" si="24"/>
        <v>100</v>
      </c>
    </row>
    <row r="562" spans="1:7" ht="25.5">
      <c r="A562" s="109" t="s">
        <v>0</v>
      </c>
      <c r="B562" s="110"/>
      <c r="C562" s="110"/>
      <c r="D562" s="57" t="s">
        <v>91</v>
      </c>
      <c r="E562" s="20">
        <f t="shared" si="24"/>
        <v>0</v>
      </c>
      <c r="F562" s="20">
        <f t="shared" si="24"/>
        <v>0</v>
      </c>
      <c r="G562" s="20">
        <f t="shared" si="24"/>
        <v>0</v>
      </c>
    </row>
    <row r="563" spans="1:7" ht="38.25">
      <c r="A563" s="109" t="s">
        <v>0</v>
      </c>
      <c r="B563" s="110"/>
      <c r="C563" s="110"/>
      <c r="D563" s="57" t="s">
        <v>92</v>
      </c>
      <c r="E563" s="20">
        <f t="shared" si="24"/>
        <v>0</v>
      </c>
      <c r="F563" s="20">
        <f t="shared" si="24"/>
        <v>0</v>
      </c>
      <c r="G563" s="20">
        <f t="shared" si="24"/>
        <v>0</v>
      </c>
    </row>
    <row r="564" spans="1:7" ht="25.5">
      <c r="A564" s="109" t="s">
        <v>0</v>
      </c>
      <c r="B564" s="110"/>
      <c r="C564" s="110"/>
      <c r="D564" s="57" t="s">
        <v>93</v>
      </c>
      <c r="E564" s="20">
        <f t="shared" si="24"/>
        <v>0</v>
      </c>
      <c r="F564" s="20">
        <f t="shared" si="24"/>
        <v>0</v>
      </c>
      <c r="G564" s="20">
        <f t="shared" si="24"/>
        <v>0</v>
      </c>
    </row>
    <row r="565" spans="1:7" ht="12.75">
      <c r="A565" s="109" t="s">
        <v>0</v>
      </c>
      <c r="B565" s="110"/>
      <c r="C565" s="110"/>
      <c r="D565" s="57" t="s">
        <v>94</v>
      </c>
      <c r="E565" s="20">
        <f t="shared" si="24"/>
        <v>1000</v>
      </c>
      <c r="F565" s="20">
        <f t="shared" si="24"/>
        <v>1000</v>
      </c>
      <c r="G565" s="20">
        <f t="shared" si="24"/>
        <v>100</v>
      </c>
    </row>
    <row r="566" spans="1:7" ht="12.75">
      <c r="A566" s="109" t="s">
        <v>286</v>
      </c>
      <c r="B566" s="137" t="s">
        <v>111</v>
      </c>
      <c r="C566" s="137" t="s">
        <v>212</v>
      </c>
      <c r="D566" s="57" t="s">
        <v>89</v>
      </c>
      <c r="E566" s="20">
        <f>E567+E569+E570+E571</f>
        <v>2000</v>
      </c>
      <c r="F566" s="20">
        <f>F567+F569+F570+F571</f>
        <v>2000</v>
      </c>
      <c r="G566" s="25">
        <f>F566/E566*100</f>
        <v>100</v>
      </c>
    </row>
    <row r="567" spans="1:7" ht="12.75">
      <c r="A567" s="109"/>
      <c r="B567" s="110"/>
      <c r="C567" s="110"/>
      <c r="D567" s="57" t="s">
        <v>90</v>
      </c>
      <c r="E567" s="20">
        <v>1000</v>
      </c>
      <c r="F567" s="20">
        <v>1000</v>
      </c>
      <c r="G567" s="25">
        <f>F567/E567*100</f>
        <v>100</v>
      </c>
    </row>
    <row r="568" spans="1:7" ht="25.5">
      <c r="A568" s="109"/>
      <c r="B568" s="110"/>
      <c r="C568" s="110"/>
      <c r="D568" s="57" t="s">
        <v>91</v>
      </c>
      <c r="E568" s="20">
        <v>0</v>
      </c>
      <c r="F568" s="20">
        <v>0</v>
      </c>
      <c r="G568" s="25">
        <v>0</v>
      </c>
    </row>
    <row r="569" spans="1:7" ht="38.25">
      <c r="A569" s="109"/>
      <c r="B569" s="110"/>
      <c r="C569" s="110"/>
      <c r="D569" s="57" t="s">
        <v>92</v>
      </c>
      <c r="E569" s="20">
        <v>0</v>
      </c>
      <c r="F569" s="20">
        <v>0</v>
      </c>
      <c r="G569" s="25">
        <v>0</v>
      </c>
    </row>
    <row r="570" spans="1:7" ht="25.5">
      <c r="A570" s="109"/>
      <c r="B570" s="110"/>
      <c r="C570" s="110"/>
      <c r="D570" s="57" t="s">
        <v>93</v>
      </c>
      <c r="E570" s="20">
        <v>0</v>
      </c>
      <c r="F570" s="20">
        <v>0</v>
      </c>
      <c r="G570" s="25">
        <v>0</v>
      </c>
    </row>
    <row r="571" spans="1:7" ht="12.75">
      <c r="A571" s="109"/>
      <c r="B571" s="110"/>
      <c r="C571" s="110"/>
      <c r="D571" s="57" t="s">
        <v>94</v>
      </c>
      <c r="E571" s="20">
        <v>1000</v>
      </c>
      <c r="F571" s="20">
        <v>1000</v>
      </c>
      <c r="G571" s="25">
        <f>F571/E571*100</f>
        <v>100</v>
      </c>
    </row>
    <row r="572" spans="1:7" ht="12.75">
      <c r="A572" s="109" t="s">
        <v>287</v>
      </c>
      <c r="B572" s="137" t="s">
        <v>108</v>
      </c>
      <c r="C572" s="137" t="s">
        <v>213</v>
      </c>
      <c r="D572" s="57" t="s">
        <v>89</v>
      </c>
      <c r="E572" s="20">
        <f>E573+E575+E576+E577</f>
        <v>2107.8</v>
      </c>
      <c r="F572" s="20">
        <f>F573+F575+F576+F577</f>
        <v>2107.8</v>
      </c>
      <c r="G572" s="25">
        <f>F572/E572*100</f>
        <v>100</v>
      </c>
    </row>
    <row r="573" spans="1:7" ht="12.75">
      <c r="A573" s="109"/>
      <c r="B573" s="110"/>
      <c r="C573" s="110"/>
      <c r="D573" s="57" t="s">
        <v>90</v>
      </c>
      <c r="E573" s="20">
        <f>E579</f>
        <v>936.8</v>
      </c>
      <c r="F573" s="20">
        <f>F579</f>
        <v>936.8</v>
      </c>
      <c r="G573" s="25">
        <f>F573/E573*100</f>
        <v>100</v>
      </c>
    </row>
    <row r="574" spans="1:7" ht="25.5">
      <c r="A574" s="109"/>
      <c r="B574" s="110"/>
      <c r="C574" s="110"/>
      <c r="D574" s="57" t="s">
        <v>91</v>
      </c>
      <c r="E574" s="20">
        <f aca="true" t="shared" si="25" ref="E574:F576">E580+E586</f>
        <v>0</v>
      </c>
      <c r="F574" s="20">
        <f t="shared" si="25"/>
        <v>0</v>
      </c>
      <c r="G574" s="25">
        <v>0</v>
      </c>
    </row>
    <row r="575" spans="1:7" ht="38.25">
      <c r="A575" s="109"/>
      <c r="B575" s="110"/>
      <c r="C575" s="110"/>
      <c r="D575" s="57" t="s">
        <v>92</v>
      </c>
      <c r="E575" s="20">
        <f t="shared" si="25"/>
        <v>0</v>
      </c>
      <c r="F575" s="20">
        <f t="shared" si="25"/>
        <v>0</v>
      </c>
      <c r="G575" s="25">
        <v>0</v>
      </c>
    </row>
    <row r="576" spans="1:7" ht="25.5">
      <c r="A576" s="109"/>
      <c r="B576" s="110"/>
      <c r="C576" s="110"/>
      <c r="D576" s="57" t="s">
        <v>93</v>
      </c>
      <c r="E576" s="20">
        <f t="shared" si="25"/>
        <v>0</v>
      </c>
      <c r="F576" s="20">
        <f t="shared" si="25"/>
        <v>0</v>
      </c>
      <c r="G576" s="25">
        <v>0</v>
      </c>
    </row>
    <row r="577" spans="1:7" ht="12.75">
      <c r="A577" s="109"/>
      <c r="B577" s="110"/>
      <c r="C577" s="110"/>
      <c r="D577" s="57" t="s">
        <v>94</v>
      </c>
      <c r="E577" s="20">
        <f>E583</f>
        <v>1171</v>
      </c>
      <c r="F577" s="20">
        <f>F583</f>
        <v>1171</v>
      </c>
      <c r="G577" s="25">
        <f>F577/E577*100</f>
        <v>100</v>
      </c>
    </row>
    <row r="578" spans="1:7" ht="12.75">
      <c r="A578" s="109" t="s">
        <v>288</v>
      </c>
      <c r="B578" s="137" t="s">
        <v>111</v>
      </c>
      <c r="C578" s="137" t="s">
        <v>214</v>
      </c>
      <c r="D578" s="57" t="s">
        <v>89</v>
      </c>
      <c r="E578" s="20">
        <f>E579+E581+E582+E583</f>
        <v>2107.8</v>
      </c>
      <c r="F578" s="20">
        <f>F579+F581+F582+F583</f>
        <v>2107.8</v>
      </c>
      <c r="G578" s="25">
        <f>F578/E578*100</f>
        <v>100</v>
      </c>
    </row>
    <row r="579" spans="1:7" ht="12.75">
      <c r="A579" s="109"/>
      <c r="B579" s="110"/>
      <c r="C579" s="110"/>
      <c r="D579" s="57" t="s">
        <v>90</v>
      </c>
      <c r="E579" s="20">
        <f>E585+E591</f>
        <v>936.8</v>
      </c>
      <c r="F579" s="20">
        <f>F585+F591</f>
        <v>936.8</v>
      </c>
      <c r="G579" s="25">
        <f>F579/E579*100</f>
        <v>100</v>
      </c>
    </row>
    <row r="580" spans="1:7" ht="25.5">
      <c r="A580" s="109"/>
      <c r="B580" s="110"/>
      <c r="C580" s="110"/>
      <c r="D580" s="57" t="s">
        <v>91</v>
      </c>
      <c r="E580" s="20">
        <f aca="true" t="shared" si="26" ref="E580:F583">E586+E592</f>
        <v>0</v>
      </c>
      <c r="F580" s="20">
        <f t="shared" si="26"/>
        <v>0</v>
      </c>
      <c r="G580" s="25">
        <v>0</v>
      </c>
    </row>
    <row r="581" spans="1:7" ht="38.25">
      <c r="A581" s="109"/>
      <c r="B581" s="110"/>
      <c r="C581" s="110"/>
      <c r="D581" s="57" t="s">
        <v>92</v>
      </c>
      <c r="E581" s="20">
        <f t="shared" si="26"/>
        <v>0</v>
      </c>
      <c r="F581" s="20">
        <f t="shared" si="26"/>
        <v>0</v>
      </c>
      <c r="G581" s="25">
        <v>0</v>
      </c>
    </row>
    <row r="582" spans="1:7" ht="25.5">
      <c r="A582" s="109"/>
      <c r="B582" s="110"/>
      <c r="C582" s="110"/>
      <c r="D582" s="57" t="s">
        <v>93</v>
      </c>
      <c r="E582" s="20">
        <f t="shared" si="26"/>
        <v>0</v>
      </c>
      <c r="F582" s="20">
        <f t="shared" si="26"/>
        <v>0</v>
      </c>
      <c r="G582" s="25">
        <v>0</v>
      </c>
    </row>
    <row r="583" spans="1:7" ht="12.75">
      <c r="A583" s="109"/>
      <c r="B583" s="110"/>
      <c r="C583" s="110"/>
      <c r="D583" s="57" t="s">
        <v>94</v>
      </c>
      <c r="E583" s="20">
        <f t="shared" si="26"/>
        <v>1171</v>
      </c>
      <c r="F583" s="20">
        <f t="shared" si="26"/>
        <v>1171</v>
      </c>
      <c r="G583" s="25">
        <f>F583/E583*100</f>
        <v>100</v>
      </c>
    </row>
    <row r="584" spans="1:7" ht="12.75">
      <c r="A584" s="109" t="s">
        <v>289</v>
      </c>
      <c r="B584" s="112" t="s">
        <v>99</v>
      </c>
      <c r="C584" s="112" t="s">
        <v>215</v>
      </c>
      <c r="D584" s="57" t="s">
        <v>89</v>
      </c>
      <c r="E584" s="20">
        <f>E585+E587+E588+E589</f>
        <v>2107.8</v>
      </c>
      <c r="F584" s="20">
        <f>F585+F587+F588+F589</f>
        <v>2107.8</v>
      </c>
      <c r="G584" s="25">
        <f>F584/E584*100</f>
        <v>100</v>
      </c>
    </row>
    <row r="585" spans="1:7" ht="12.75">
      <c r="A585" s="109"/>
      <c r="B585" s="110"/>
      <c r="C585" s="110"/>
      <c r="D585" s="57" t="s">
        <v>90</v>
      </c>
      <c r="E585" s="20">
        <v>936.8</v>
      </c>
      <c r="F585" s="20">
        <v>936.8</v>
      </c>
      <c r="G585" s="25">
        <f>F585/E585*100</f>
        <v>100</v>
      </c>
    </row>
    <row r="586" spans="1:7" ht="25.5">
      <c r="A586" s="109"/>
      <c r="B586" s="110"/>
      <c r="C586" s="110"/>
      <c r="D586" s="57" t="s">
        <v>91</v>
      </c>
      <c r="E586" s="20">
        <v>0</v>
      </c>
      <c r="F586" s="20">
        <v>0</v>
      </c>
      <c r="G586" s="25">
        <v>0</v>
      </c>
    </row>
    <row r="587" spans="1:7" ht="38.25">
      <c r="A587" s="109"/>
      <c r="B587" s="110"/>
      <c r="C587" s="110"/>
      <c r="D587" s="57" t="s">
        <v>92</v>
      </c>
      <c r="E587" s="20">
        <v>0</v>
      </c>
      <c r="F587" s="20">
        <v>0</v>
      </c>
      <c r="G587" s="25">
        <v>0</v>
      </c>
    </row>
    <row r="588" spans="1:7" ht="25.5">
      <c r="A588" s="109"/>
      <c r="B588" s="110"/>
      <c r="C588" s="110"/>
      <c r="D588" s="57" t="s">
        <v>93</v>
      </c>
      <c r="E588" s="20">
        <v>0</v>
      </c>
      <c r="F588" s="20">
        <v>0</v>
      </c>
      <c r="G588" s="25">
        <v>0</v>
      </c>
    </row>
    <row r="589" spans="1:7" ht="12.75">
      <c r="A589" s="109"/>
      <c r="B589" s="110"/>
      <c r="C589" s="110"/>
      <c r="D589" s="57" t="s">
        <v>94</v>
      </c>
      <c r="E589" s="20">
        <v>1171</v>
      </c>
      <c r="F589" s="20">
        <v>1171</v>
      </c>
      <c r="G589" s="25">
        <f>F589/E589*100</f>
        <v>100</v>
      </c>
    </row>
    <row r="590" spans="1:7" ht="12.75">
      <c r="A590" s="109" t="s">
        <v>290</v>
      </c>
      <c r="B590" s="137" t="s">
        <v>111</v>
      </c>
      <c r="C590" s="112" t="s">
        <v>216</v>
      </c>
      <c r="D590" s="57" t="s">
        <v>89</v>
      </c>
      <c r="E590" s="20">
        <v>0</v>
      </c>
      <c r="F590" s="20">
        <v>0</v>
      </c>
      <c r="G590" s="25">
        <v>0</v>
      </c>
    </row>
    <row r="591" spans="1:7" ht="12.75">
      <c r="A591" s="109"/>
      <c r="B591" s="110"/>
      <c r="C591" s="110"/>
      <c r="D591" s="57" t="s">
        <v>90</v>
      </c>
      <c r="E591" s="20">
        <v>0</v>
      </c>
      <c r="F591" s="20">
        <v>0</v>
      </c>
      <c r="G591" s="25">
        <v>0</v>
      </c>
    </row>
    <row r="592" spans="1:7" ht="25.5">
      <c r="A592" s="109"/>
      <c r="B592" s="110"/>
      <c r="C592" s="110"/>
      <c r="D592" s="57" t="s">
        <v>91</v>
      </c>
      <c r="E592" s="20">
        <v>0</v>
      </c>
      <c r="F592" s="20">
        <v>0</v>
      </c>
      <c r="G592" s="25">
        <v>0</v>
      </c>
    </row>
    <row r="593" spans="1:7" ht="38.25">
      <c r="A593" s="109"/>
      <c r="B593" s="110"/>
      <c r="C593" s="110"/>
      <c r="D593" s="57" t="s">
        <v>92</v>
      </c>
      <c r="E593" s="20">
        <v>0</v>
      </c>
      <c r="F593" s="20">
        <v>0</v>
      </c>
      <c r="G593" s="25">
        <v>0</v>
      </c>
    </row>
    <row r="594" spans="1:7" ht="25.5">
      <c r="A594" s="109"/>
      <c r="B594" s="110"/>
      <c r="C594" s="110"/>
      <c r="D594" s="57" t="s">
        <v>93</v>
      </c>
      <c r="E594" s="20">
        <v>0</v>
      </c>
      <c r="F594" s="20">
        <v>0</v>
      </c>
      <c r="G594" s="25">
        <v>0</v>
      </c>
    </row>
    <row r="595" spans="1:7" ht="12.75">
      <c r="A595" s="109"/>
      <c r="B595" s="110"/>
      <c r="C595" s="110"/>
      <c r="D595" s="57" t="s">
        <v>94</v>
      </c>
      <c r="E595" s="20">
        <v>0</v>
      </c>
      <c r="F595" s="20">
        <v>0</v>
      </c>
      <c r="G595" s="25">
        <v>0</v>
      </c>
    </row>
  </sheetData>
  <sheetProtection/>
  <mergeCells count="302">
    <mergeCell ref="A584:A589"/>
    <mergeCell ref="B584:B589"/>
    <mergeCell ref="C584:C589"/>
    <mergeCell ref="A590:A595"/>
    <mergeCell ref="B590:B595"/>
    <mergeCell ref="C590:C595"/>
    <mergeCell ref="A572:A577"/>
    <mergeCell ref="B572:B577"/>
    <mergeCell ref="C572:C577"/>
    <mergeCell ref="A578:A583"/>
    <mergeCell ref="B578:B583"/>
    <mergeCell ref="C578:C583"/>
    <mergeCell ref="A560:A565"/>
    <mergeCell ref="B560:B565"/>
    <mergeCell ref="C560:C565"/>
    <mergeCell ref="A566:A571"/>
    <mergeCell ref="B566:B571"/>
    <mergeCell ref="C566:C571"/>
    <mergeCell ref="A548:A553"/>
    <mergeCell ref="B548:B553"/>
    <mergeCell ref="C548:C553"/>
    <mergeCell ref="A554:A559"/>
    <mergeCell ref="B554:B559"/>
    <mergeCell ref="C554:C559"/>
    <mergeCell ref="A536:A541"/>
    <mergeCell ref="B536:B541"/>
    <mergeCell ref="C536:C541"/>
    <mergeCell ref="A542:A547"/>
    <mergeCell ref="B542:B547"/>
    <mergeCell ref="C542:C547"/>
    <mergeCell ref="A524:A529"/>
    <mergeCell ref="B524:B529"/>
    <mergeCell ref="C524:C529"/>
    <mergeCell ref="A530:A535"/>
    <mergeCell ref="B530:B535"/>
    <mergeCell ref="C530:C535"/>
    <mergeCell ref="A512:A517"/>
    <mergeCell ref="B512:B517"/>
    <mergeCell ref="C512:C517"/>
    <mergeCell ref="A518:A523"/>
    <mergeCell ref="B518:B523"/>
    <mergeCell ref="C518:C523"/>
    <mergeCell ref="A500:A505"/>
    <mergeCell ref="B500:B505"/>
    <mergeCell ref="C500:C505"/>
    <mergeCell ref="A506:A511"/>
    <mergeCell ref="B506:B511"/>
    <mergeCell ref="C506:C511"/>
    <mergeCell ref="A488:A493"/>
    <mergeCell ref="B488:B493"/>
    <mergeCell ref="C488:C493"/>
    <mergeCell ref="A494:A499"/>
    <mergeCell ref="B494:B499"/>
    <mergeCell ref="C494:C499"/>
    <mergeCell ref="A476:A481"/>
    <mergeCell ref="B476:B481"/>
    <mergeCell ref="C476:C481"/>
    <mergeCell ref="A482:A487"/>
    <mergeCell ref="B482:B487"/>
    <mergeCell ref="C482:C487"/>
    <mergeCell ref="A464:A469"/>
    <mergeCell ref="B464:B469"/>
    <mergeCell ref="C464:C469"/>
    <mergeCell ref="A470:A475"/>
    <mergeCell ref="B470:B475"/>
    <mergeCell ref="C470:C475"/>
    <mergeCell ref="A452:A457"/>
    <mergeCell ref="B452:B457"/>
    <mergeCell ref="C452:C457"/>
    <mergeCell ref="A458:A463"/>
    <mergeCell ref="B458:B463"/>
    <mergeCell ref="C458:C463"/>
    <mergeCell ref="A440:A445"/>
    <mergeCell ref="B440:B445"/>
    <mergeCell ref="C440:C445"/>
    <mergeCell ref="A446:A451"/>
    <mergeCell ref="B446:B451"/>
    <mergeCell ref="C446:C451"/>
    <mergeCell ref="A428:A433"/>
    <mergeCell ref="B428:B433"/>
    <mergeCell ref="C428:C433"/>
    <mergeCell ref="A434:A439"/>
    <mergeCell ref="B434:B439"/>
    <mergeCell ref="C434:C439"/>
    <mergeCell ref="A416:A421"/>
    <mergeCell ref="B416:B421"/>
    <mergeCell ref="C416:C421"/>
    <mergeCell ref="A422:A427"/>
    <mergeCell ref="B422:B427"/>
    <mergeCell ref="C422:C427"/>
    <mergeCell ref="A404:A409"/>
    <mergeCell ref="B404:B409"/>
    <mergeCell ref="C404:C409"/>
    <mergeCell ref="A410:A415"/>
    <mergeCell ref="B410:B415"/>
    <mergeCell ref="C410:C415"/>
    <mergeCell ref="A392:A397"/>
    <mergeCell ref="B392:B397"/>
    <mergeCell ref="C392:C397"/>
    <mergeCell ref="A398:A403"/>
    <mergeCell ref="B398:B403"/>
    <mergeCell ref="C398:C403"/>
    <mergeCell ref="A380:A385"/>
    <mergeCell ref="B380:B385"/>
    <mergeCell ref="C380:C385"/>
    <mergeCell ref="A386:A391"/>
    <mergeCell ref="B386:B391"/>
    <mergeCell ref="C386:C391"/>
    <mergeCell ref="A368:A373"/>
    <mergeCell ref="B368:B373"/>
    <mergeCell ref="C368:C373"/>
    <mergeCell ref="A374:A379"/>
    <mergeCell ref="B374:B379"/>
    <mergeCell ref="C374:C379"/>
    <mergeCell ref="A356:A361"/>
    <mergeCell ref="B356:B361"/>
    <mergeCell ref="C356:C361"/>
    <mergeCell ref="A362:A367"/>
    <mergeCell ref="B362:B367"/>
    <mergeCell ref="C362:C367"/>
    <mergeCell ref="A344:A349"/>
    <mergeCell ref="B344:B349"/>
    <mergeCell ref="C344:C349"/>
    <mergeCell ref="A350:A355"/>
    <mergeCell ref="B350:B355"/>
    <mergeCell ref="C350:C355"/>
    <mergeCell ref="A332:A337"/>
    <mergeCell ref="B332:B337"/>
    <mergeCell ref="C332:C337"/>
    <mergeCell ref="A338:A343"/>
    <mergeCell ref="B338:B343"/>
    <mergeCell ref="C338:C343"/>
    <mergeCell ref="A320:A325"/>
    <mergeCell ref="B320:B325"/>
    <mergeCell ref="C320:C325"/>
    <mergeCell ref="A326:A331"/>
    <mergeCell ref="B326:B331"/>
    <mergeCell ref="C326:C331"/>
    <mergeCell ref="A308:A313"/>
    <mergeCell ref="B308:B313"/>
    <mergeCell ref="C308:C313"/>
    <mergeCell ref="A314:A319"/>
    <mergeCell ref="B314:B319"/>
    <mergeCell ref="C314:C319"/>
    <mergeCell ref="A296:A301"/>
    <mergeCell ref="B296:B301"/>
    <mergeCell ref="C296:C301"/>
    <mergeCell ref="A302:A307"/>
    <mergeCell ref="B302:B307"/>
    <mergeCell ref="C302:C307"/>
    <mergeCell ref="L280:L285"/>
    <mergeCell ref="A284:A289"/>
    <mergeCell ref="B284:B289"/>
    <mergeCell ref="C284:C289"/>
    <mergeCell ref="A290:A295"/>
    <mergeCell ref="B290:B295"/>
    <mergeCell ref="C290:C295"/>
    <mergeCell ref="A272:A277"/>
    <mergeCell ref="B272:B277"/>
    <mergeCell ref="C272:C277"/>
    <mergeCell ref="A278:A283"/>
    <mergeCell ref="B278:B283"/>
    <mergeCell ref="C278:C283"/>
    <mergeCell ref="A260:A265"/>
    <mergeCell ref="B260:B265"/>
    <mergeCell ref="C260:C265"/>
    <mergeCell ref="A266:A271"/>
    <mergeCell ref="B266:B271"/>
    <mergeCell ref="C266:C271"/>
    <mergeCell ref="A248:A253"/>
    <mergeCell ref="B248:B253"/>
    <mergeCell ref="C248:C253"/>
    <mergeCell ref="A254:A259"/>
    <mergeCell ref="B254:B259"/>
    <mergeCell ref="C254:C259"/>
    <mergeCell ref="A236:A241"/>
    <mergeCell ref="B236:B241"/>
    <mergeCell ref="C236:C241"/>
    <mergeCell ref="A242:A247"/>
    <mergeCell ref="B242:B247"/>
    <mergeCell ref="C242:C247"/>
    <mergeCell ref="A224:A229"/>
    <mergeCell ref="B224:B229"/>
    <mergeCell ref="C224:C229"/>
    <mergeCell ref="A230:A235"/>
    <mergeCell ref="B230:B235"/>
    <mergeCell ref="C230:C235"/>
    <mergeCell ref="A212:A217"/>
    <mergeCell ref="B212:B217"/>
    <mergeCell ref="C212:C217"/>
    <mergeCell ref="A218:A223"/>
    <mergeCell ref="B218:B223"/>
    <mergeCell ref="C218:C223"/>
    <mergeCell ref="A200:A205"/>
    <mergeCell ref="B200:B205"/>
    <mergeCell ref="C200:C205"/>
    <mergeCell ref="A206:A211"/>
    <mergeCell ref="B206:B211"/>
    <mergeCell ref="C206:C211"/>
    <mergeCell ref="A188:A193"/>
    <mergeCell ref="B188:B193"/>
    <mergeCell ref="C188:C193"/>
    <mergeCell ref="A194:A199"/>
    <mergeCell ref="B194:B199"/>
    <mergeCell ref="C194:C199"/>
    <mergeCell ref="A182:A187"/>
    <mergeCell ref="B182:B187"/>
    <mergeCell ref="C182:C187"/>
    <mergeCell ref="A164:A169"/>
    <mergeCell ref="B164:B169"/>
    <mergeCell ref="C164:C169"/>
    <mergeCell ref="A170:A175"/>
    <mergeCell ref="B170:B175"/>
    <mergeCell ref="C170:C175"/>
    <mergeCell ref="A152:A157"/>
    <mergeCell ref="B152:B157"/>
    <mergeCell ref="C152:C157"/>
    <mergeCell ref="A158:A163"/>
    <mergeCell ref="B158:B163"/>
    <mergeCell ref="C158:C163"/>
    <mergeCell ref="A176:A181"/>
    <mergeCell ref="B176:B181"/>
    <mergeCell ref="C176:C181"/>
    <mergeCell ref="A140:A145"/>
    <mergeCell ref="B140:B145"/>
    <mergeCell ref="C140:C145"/>
    <mergeCell ref="A146:A151"/>
    <mergeCell ref="B146:B151"/>
    <mergeCell ref="C146:C151"/>
    <mergeCell ref="A128:A133"/>
    <mergeCell ref="B128:B133"/>
    <mergeCell ref="C128:C133"/>
    <mergeCell ref="A134:A139"/>
    <mergeCell ref="B134:B139"/>
    <mergeCell ref="C134:C139"/>
    <mergeCell ref="A116:A121"/>
    <mergeCell ref="B116:B121"/>
    <mergeCell ref="C116:C121"/>
    <mergeCell ref="A122:A127"/>
    <mergeCell ref="B122:B127"/>
    <mergeCell ref="C122:C127"/>
    <mergeCell ref="A104:A109"/>
    <mergeCell ref="B104:B109"/>
    <mergeCell ref="C104:C109"/>
    <mergeCell ref="A110:A115"/>
    <mergeCell ref="B110:B115"/>
    <mergeCell ref="C110:C115"/>
    <mergeCell ref="A92:A97"/>
    <mergeCell ref="B92:B97"/>
    <mergeCell ref="C92:C97"/>
    <mergeCell ref="A98:A103"/>
    <mergeCell ref="B98:B103"/>
    <mergeCell ref="C98:C103"/>
    <mergeCell ref="A80:A85"/>
    <mergeCell ref="B80:B85"/>
    <mergeCell ref="C80:C85"/>
    <mergeCell ref="A86:A91"/>
    <mergeCell ref="B86:B91"/>
    <mergeCell ref="C86:C91"/>
    <mergeCell ref="A68:A73"/>
    <mergeCell ref="B68:B73"/>
    <mergeCell ref="C68:C73"/>
    <mergeCell ref="A74:A79"/>
    <mergeCell ref="B74:B79"/>
    <mergeCell ref="C74:C79"/>
    <mergeCell ref="A56:A61"/>
    <mergeCell ref="B56:B61"/>
    <mergeCell ref="C56:C61"/>
    <mergeCell ref="A62:A67"/>
    <mergeCell ref="B62:B67"/>
    <mergeCell ref="C62:C67"/>
    <mergeCell ref="A50:A55"/>
    <mergeCell ref="B50:B55"/>
    <mergeCell ref="C50:C55"/>
    <mergeCell ref="A38:A43"/>
    <mergeCell ref="B38:B43"/>
    <mergeCell ref="C38:C43"/>
    <mergeCell ref="A44:A49"/>
    <mergeCell ref="B44:B49"/>
    <mergeCell ref="C44:C49"/>
    <mergeCell ref="A26:A31"/>
    <mergeCell ref="B26:B31"/>
    <mergeCell ref="C26:C31"/>
    <mergeCell ref="A32:A37"/>
    <mergeCell ref="B32:B37"/>
    <mergeCell ref="C32:C37"/>
    <mergeCell ref="A14:A19"/>
    <mergeCell ref="B14:B19"/>
    <mergeCell ref="C14:C19"/>
    <mergeCell ref="A20:A25"/>
    <mergeCell ref="B20:B25"/>
    <mergeCell ref="C20:C25"/>
    <mergeCell ref="A4:G4"/>
    <mergeCell ref="A6:C6"/>
    <mergeCell ref="A8:G8"/>
    <mergeCell ref="A10:G10"/>
    <mergeCell ref="A12:A13"/>
    <mergeCell ref="B12:B13"/>
    <mergeCell ref="C12:C13"/>
    <mergeCell ref="D12:D13"/>
    <mergeCell ref="E12:F12"/>
    <mergeCell ref="G12:G13"/>
  </mergeCells>
  <printOptions/>
  <pageMargins left="0.25" right="0.25" top="0.75" bottom="0.75" header="0.3" footer="0.3"/>
  <pageSetup horizontalDpi="600" verticalDpi="600" orientation="portrait" paperSize="9" scale="71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02"/>
  <sheetViews>
    <sheetView tabSelected="1" view="pageBreakPreview" zoomScaleSheetLayoutView="100" zoomScalePageLayoutView="0" workbookViewId="0" topLeftCell="A99">
      <selection activeCell="E103" sqref="E103"/>
    </sheetView>
  </sheetViews>
  <sheetFormatPr defaultColWidth="9.33203125" defaultRowHeight="12.75"/>
  <cols>
    <col min="1" max="1" width="7.5" style="55" customWidth="1"/>
    <col min="2" max="2" width="29.5" style="55" customWidth="1"/>
    <col min="3" max="3" width="15" style="1" customWidth="1"/>
    <col min="4" max="4" width="17.83203125" style="32" customWidth="1"/>
    <col min="5" max="5" width="17.83203125" style="33" customWidth="1"/>
    <col min="6" max="6" width="19" style="34" customWidth="1"/>
    <col min="7" max="7" width="18.66015625" style="34" customWidth="1"/>
    <col min="8" max="8" width="40.33203125" style="2" customWidth="1"/>
    <col min="9" max="16384" width="9.33203125" style="55" customWidth="1"/>
  </cols>
  <sheetData>
    <row r="1" spans="1:8" ht="12.75">
      <c r="A1" s="55" t="s">
        <v>0</v>
      </c>
      <c r="H1" s="50" t="s">
        <v>293</v>
      </c>
    </row>
    <row r="2" spans="1:8" ht="21" customHeight="1">
      <c r="A2" s="55" t="s">
        <v>0</v>
      </c>
      <c r="B2" s="55" t="s">
        <v>0</v>
      </c>
      <c r="C2" s="1" t="s">
        <v>0</v>
      </c>
      <c r="D2" s="32" t="s">
        <v>0</v>
      </c>
      <c r="E2" s="33" t="s">
        <v>0</v>
      </c>
      <c r="F2" s="34" t="s">
        <v>0</v>
      </c>
      <c r="G2" s="34" t="s">
        <v>0</v>
      </c>
      <c r="H2" s="1"/>
    </row>
    <row r="3" spans="1:8" ht="49.5" customHeight="1">
      <c r="A3" s="55" t="s">
        <v>0</v>
      </c>
      <c r="B3" s="140" t="s">
        <v>1</v>
      </c>
      <c r="C3" s="140"/>
      <c r="D3" s="140"/>
      <c r="E3" s="140"/>
      <c r="F3" s="140"/>
      <c r="G3" s="140"/>
      <c r="H3" s="140"/>
    </row>
    <row r="4" spans="2:8" ht="18" customHeight="1">
      <c r="B4" s="141" t="s">
        <v>2</v>
      </c>
      <c r="C4" s="141"/>
      <c r="D4" s="141"/>
      <c r="E4" s="141"/>
      <c r="F4" s="141"/>
      <c r="G4" s="141"/>
      <c r="H4" s="141"/>
    </row>
    <row r="5" spans="1:8" ht="14.25" customHeight="1">
      <c r="A5" s="55" t="s">
        <v>0</v>
      </c>
      <c r="B5" s="141" t="s">
        <v>3</v>
      </c>
      <c r="C5" s="141"/>
      <c r="D5" s="141"/>
      <c r="E5" s="141"/>
      <c r="F5" s="141"/>
      <c r="G5" s="141"/>
      <c r="H5" s="141"/>
    </row>
    <row r="6" ht="14.25" customHeight="1"/>
    <row r="7" spans="1:8" ht="18.75" customHeight="1">
      <c r="A7" s="142" t="s">
        <v>4</v>
      </c>
      <c r="B7" s="142" t="s">
        <v>5</v>
      </c>
      <c r="C7" s="142" t="s">
        <v>6</v>
      </c>
      <c r="D7" s="143" t="s">
        <v>7</v>
      </c>
      <c r="E7" s="143"/>
      <c r="F7" s="143" t="s">
        <v>8</v>
      </c>
      <c r="G7" s="143" t="s">
        <v>9</v>
      </c>
      <c r="H7" s="144" t="s">
        <v>10</v>
      </c>
    </row>
    <row r="8" spans="1:8" ht="49.5" customHeight="1">
      <c r="A8" s="142" t="s">
        <v>0</v>
      </c>
      <c r="B8" s="142" t="s">
        <v>0</v>
      </c>
      <c r="C8" s="142" t="s">
        <v>0</v>
      </c>
      <c r="D8" s="54" t="s">
        <v>11</v>
      </c>
      <c r="E8" s="35" t="s">
        <v>12</v>
      </c>
      <c r="F8" s="143" t="s">
        <v>0</v>
      </c>
      <c r="G8" s="143" t="s">
        <v>0</v>
      </c>
      <c r="H8" s="144" t="s">
        <v>0</v>
      </c>
    </row>
    <row r="9" spans="1:8" ht="19.5" customHeight="1">
      <c r="A9" s="3" t="s">
        <v>0</v>
      </c>
      <c r="B9" s="152" t="s">
        <v>13</v>
      </c>
      <c r="C9" s="153"/>
      <c r="D9" s="153"/>
      <c r="E9" s="153"/>
      <c r="F9" s="153"/>
      <c r="G9" s="153"/>
      <c r="H9" s="154"/>
    </row>
    <row r="10" spans="1:8" ht="65.25" customHeight="1">
      <c r="A10" s="19">
        <v>1</v>
      </c>
      <c r="B10" s="4" t="s">
        <v>14</v>
      </c>
      <c r="C10" s="53" t="s">
        <v>15</v>
      </c>
      <c r="D10" s="54">
        <v>100.42</v>
      </c>
      <c r="E10" s="36">
        <v>100.7</v>
      </c>
      <c r="F10" s="54">
        <f>E10-D10</f>
        <v>0.28000000000000114</v>
      </c>
      <c r="G10" s="54">
        <f>(E10/D10*100)-100</f>
        <v>0.2788289185421178</v>
      </c>
      <c r="H10" s="53" t="s">
        <v>323</v>
      </c>
    </row>
    <row r="11" spans="1:8" ht="102" customHeight="1">
      <c r="A11" s="19">
        <v>2</v>
      </c>
      <c r="B11" s="4" t="s">
        <v>16</v>
      </c>
      <c r="C11" s="53" t="s">
        <v>15</v>
      </c>
      <c r="D11" s="54">
        <v>104.2</v>
      </c>
      <c r="E11" s="36">
        <v>86.1</v>
      </c>
      <c r="F11" s="69">
        <f>E11-D11</f>
        <v>-18.10000000000001</v>
      </c>
      <c r="G11" s="54">
        <f>(E11/D11*100)-100</f>
        <v>-17.37044145873321</v>
      </c>
      <c r="H11" s="53" t="s">
        <v>325</v>
      </c>
    </row>
    <row r="12" spans="1:8" ht="68.25" customHeight="1">
      <c r="A12" s="19">
        <v>3</v>
      </c>
      <c r="B12" s="5" t="s">
        <v>17</v>
      </c>
      <c r="C12" s="53" t="s">
        <v>18</v>
      </c>
      <c r="D12" s="54">
        <v>13</v>
      </c>
      <c r="E12" s="36">
        <v>15</v>
      </c>
      <c r="F12" s="69">
        <f>E12-D12</f>
        <v>2</v>
      </c>
      <c r="G12" s="54">
        <f>(E12/D12*100)-100</f>
        <v>15.384615384615373</v>
      </c>
      <c r="H12" s="53" t="s">
        <v>335</v>
      </c>
    </row>
    <row r="13" spans="1:8" ht="93" customHeight="1">
      <c r="A13" s="19">
        <v>4</v>
      </c>
      <c r="B13" s="4" t="s">
        <v>19</v>
      </c>
      <c r="C13" s="53" t="s">
        <v>20</v>
      </c>
      <c r="D13" s="54" t="s">
        <v>21</v>
      </c>
      <c r="E13" s="36">
        <v>11866.1</v>
      </c>
      <c r="F13" s="69">
        <f>E13-D13</f>
        <v>2883.6000000000004</v>
      </c>
      <c r="G13" s="54">
        <f>(E13/D13*100)-100</f>
        <v>32.10242137489564</v>
      </c>
      <c r="H13" s="53" t="s">
        <v>324</v>
      </c>
    </row>
    <row r="14" spans="1:8" ht="69" customHeight="1">
      <c r="A14" s="19">
        <v>5</v>
      </c>
      <c r="B14" s="4" t="s">
        <v>22</v>
      </c>
      <c r="C14" s="53" t="s">
        <v>23</v>
      </c>
      <c r="D14" s="54">
        <v>0.25</v>
      </c>
      <c r="E14" s="36">
        <v>0.25</v>
      </c>
      <c r="F14" s="69">
        <f>E14-D14</f>
        <v>0</v>
      </c>
      <c r="G14" s="54">
        <f>(E14/D14*100)-100</f>
        <v>0</v>
      </c>
      <c r="H14" s="53" t="s">
        <v>322</v>
      </c>
    </row>
    <row r="15" spans="1:8" s="6" customFormat="1" ht="20.25" customHeight="1">
      <c r="A15" s="51" t="s">
        <v>0</v>
      </c>
      <c r="B15" s="155" t="s">
        <v>24</v>
      </c>
      <c r="C15" s="156"/>
      <c r="D15" s="156"/>
      <c r="E15" s="156"/>
      <c r="F15" s="156"/>
      <c r="G15" s="156"/>
      <c r="H15" s="157"/>
    </row>
    <row r="16" spans="1:8" s="6" customFormat="1" ht="56.25" customHeight="1">
      <c r="A16" s="52"/>
      <c r="B16" s="7" t="s">
        <v>25</v>
      </c>
      <c r="C16" s="8" t="s">
        <v>18</v>
      </c>
      <c r="D16" s="37" t="s">
        <v>26</v>
      </c>
      <c r="E16" s="38" t="s">
        <v>26</v>
      </c>
      <c r="F16" s="69">
        <f>E16-D16</f>
        <v>0</v>
      </c>
      <c r="G16" s="54">
        <f>(E16/D16*100)-100</f>
        <v>0</v>
      </c>
      <c r="H16" s="9" t="s">
        <v>0</v>
      </c>
    </row>
    <row r="17" spans="1:8" s="6" customFormat="1" ht="20.25" customHeight="1">
      <c r="A17" s="51" t="s">
        <v>0</v>
      </c>
      <c r="B17" s="155" t="s">
        <v>28</v>
      </c>
      <c r="C17" s="156"/>
      <c r="D17" s="156"/>
      <c r="E17" s="156"/>
      <c r="F17" s="156"/>
      <c r="G17" s="156"/>
      <c r="H17" s="157"/>
    </row>
    <row r="18" spans="1:8" s="6" customFormat="1" ht="56.25" customHeight="1">
      <c r="A18" s="52"/>
      <c r="B18" s="7" t="s">
        <v>29</v>
      </c>
      <c r="C18" s="8" t="s">
        <v>18</v>
      </c>
      <c r="D18" s="37" t="s">
        <v>26</v>
      </c>
      <c r="E18" s="38" t="s">
        <v>26</v>
      </c>
      <c r="F18" s="69">
        <f>E18-D18</f>
        <v>0</v>
      </c>
      <c r="G18" s="54">
        <f>(E18/D18*100)-100</f>
        <v>0</v>
      </c>
      <c r="H18" s="9" t="s">
        <v>0</v>
      </c>
    </row>
    <row r="19" spans="1:8" ht="14.25" customHeight="1">
      <c r="A19" s="14">
        <v>1</v>
      </c>
      <c r="B19" s="148" t="s">
        <v>30</v>
      </c>
      <c r="C19" s="148"/>
      <c r="D19" s="148"/>
      <c r="E19" s="148"/>
      <c r="F19" s="148"/>
      <c r="G19" s="148"/>
      <c r="H19" s="148"/>
    </row>
    <row r="20" spans="1:8" ht="55.5" customHeight="1">
      <c r="A20" s="16" t="s">
        <v>294</v>
      </c>
      <c r="B20" s="83" t="s">
        <v>31</v>
      </c>
      <c r="C20" s="66" t="s">
        <v>15</v>
      </c>
      <c r="D20" s="64">
        <v>100.08</v>
      </c>
      <c r="E20" s="84">
        <v>97.3</v>
      </c>
      <c r="F20" s="39">
        <f>E20-D20</f>
        <v>-2.780000000000001</v>
      </c>
      <c r="G20" s="39">
        <f>(E20/D20*100)-100</f>
        <v>-2.7777777777777857</v>
      </c>
      <c r="H20" s="11" t="s">
        <v>331</v>
      </c>
    </row>
    <row r="21" spans="1:8" s="76" customFormat="1" ht="26.25" customHeight="1">
      <c r="A21" s="85"/>
      <c r="B21" s="158" t="s">
        <v>112</v>
      </c>
      <c r="C21" s="159"/>
      <c r="D21" s="159"/>
      <c r="E21" s="159"/>
      <c r="F21" s="159"/>
      <c r="G21" s="159"/>
      <c r="H21" s="160"/>
    </row>
    <row r="22" spans="1:8" s="76" customFormat="1" ht="111" customHeight="1">
      <c r="A22" s="19"/>
      <c r="B22" s="19" t="s">
        <v>336</v>
      </c>
      <c r="C22" s="19" t="s">
        <v>337</v>
      </c>
      <c r="D22" s="19">
        <v>6</v>
      </c>
      <c r="E22" s="19">
        <v>6</v>
      </c>
      <c r="F22" s="19">
        <v>0</v>
      </c>
      <c r="G22" s="19">
        <v>0</v>
      </c>
      <c r="H22" s="19"/>
    </row>
    <row r="23" spans="1:8" s="162" customFormat="1" ht="12.75">
      <c r="A23" s="145" t="s">
        <v>338</v>
      </c>
      <c r="B23" s="161"/>
      <c r="C23" s="161"/>
      <c r="D23" s="161"/>
      <c r="E23" s="161"/>
      <c r="F23" s="161"/>
      <c r="G23" s="161"/>
      <c r="H23" s="161"/>
    </row>
    <row r="24" spans="1:8" s="81" customFormat="1" ht="89.25">
      <c r="A24" s="19"/>
      <c r="B24" s="19" t="s">
        <v>339</v>
      </c>
      <c r="C24" s="19" t="s">
        <v>18</v>
      </c>
      <c r="D24" s="19">
        <v>102.1</v>
      </c>
      <c r="E24" s="19">
        <v>84.5</v>
      </c>
      <c r="F24" s="19">
        <f>E24-D24</f>
        <v>-17.599999999999994</v>
      </c>
      <c r="G24" s="170">
        <f>E24/D24*100-100</f>
        <v>-17.23800195886386</v>
      </c>
      <c r="H24" s="19"/>
    </row>
    <row r="25" spans="1:8" s="10" customFormat="1" ht="12.75" customHeight="1">
      <c r="A25" s="176" t="s">
        <v>217</v>
      </c>
      <c r="B25" s="177"/>
      <c r="C25" s="177"/>
      <c r="D25" s="177"/>
      <c r="E25" s="177"/>
      <c r="F25" s="177"/>
      <c r="G25" s="177"/>
      <c r="H25" s="178"/>
    </row>
    <row r="26" spans="1:8" s="81" customFormat="1" ht="89.25">
      <c r="A26" s="19"/>
      <c r="B26" s="19" t="s">
        <v>340</v>
      </c>
      <c r="C26" s="19" t="s">
        <v>32</v>
      </c>
      <c r="D26" s="19">
        <v>1.44</v>
      </c>
      <c r="E26" s="19">
        <v>1.45</v>
      </c>
      <c r="F26" s="19">
        <f>E26-D26</f>
        <v>0.010000000000000009</v>
      </c>
      <c r="G26" s="170">
        <f>E26/D26*100-100</f>
        <v>0.6944444444444429</v>
      </c>
      <c r="H26" s="19"/>
    </row>
    <row r="27" spans="1:8" ht="14.25" customHeight="1">
      <c r="A27" s="49" t="s">
        <v>295</v>
      </c>
      <c r="B27" s="149" t="s">
        <v>33</v>
      </c>
      <c r="C27" s="150"/>
      <c r="D27" s="150"/>
      <c r="E27" s="150"/>
      <c r="F27" s="150"/>
      <c r="G27" s="150"/>
      <c r="H27" s="151"/>
    </row>
    <row r="28" spans="1:8" ht="138.75" customHeight="1">
      <c r="A28" s="19" t="s">
        <v>296</v>
      </c>
      <c r="B28" s="4" t="s">
        <v>34</v>
      </c>
      <c r="C28" s="53" t="s">
        <v>15</v>
      </c>
      <c r="D28" s="54">
        <v>100.48</v>
      </c>
      <c r="E28" s="36">
        <v>101.6</v>
      </c>
      <c r="F28" s="69">
        <f>E28-D28</f>
        <v>1.1199999999999903</v>
      </c>
      <c r="G28" s="54">
        <f>(E28/D28*100)-100</f>
        <v>1.114649681528661</v>
      </c>
      <c r="H28" s="53" t="s">
        <v>332</v>
      </c>
    </row>
    <row r="29" spans="1:8" ht="44.25" customHeight="1" hidden="1">
      <c r="A29" s="12"/>
      <c r="B29" s="18" t="s">
        <v>35</v>
      </c>
      <c r="C29" s="15" t="s">
        <v>36</v>
      </c>
      <c r="D29" s="42">
        <v>2400</v>
      </c>
      <c r="E29" s="42">
        <v>2976</v>
      </c>
      <c r="F29" s="43"/>
      <c r="G29" s="43"/>
      <c r="H29" s="15"/>
    </row>
    <row r="30" spans="1:8" ht="42.75" customHeight="1" hidden="1">
      <c r="A30" s="12"/>
      <c r="B30" s="18" t="s">
        <v>37</v>
      </c>
      <c r="C30" s="15" t="s">
        <v>36</v>
      </c>
      <c r="D30" s="42">
        <v>400</v>
      </c>
      <c r="E30" s="42">
        <v>627</v>
      </c>
      <c r="F30" s="43"/>
      <c r="G30" s="43"/>
      <c r="H30" s="15"/>
    </row>
    <row r="31" spans="1:8" ht="44.25" customHeight="1" hidden="1">
      <c r="A31" s="12"/>
      <c r="B31" s="13" t="s">
        <v>38</v>
      </c>
      <c r="C31" s="15" t="s">
        <v>36</v>
      </c>
      <c r="D31" s="42">
        <v>400</v>
      </c>
      <c r="E31" s="42">
        <v>388</v>
      </c>
      <c r="F31" s="43"/>
      <c r="G31" s="43"/>
      <c r="H31" s="15"/>
    </row>
    <row r="32" spans="1:8" ht="34.5" customHeight="1" hidden="1">
      <c r="A32" s="12"/>
      <c r="B32" s="18" t="s">
        <v>39</v>
      </c>
      <c r="C32" s="15" t="s">
        <v>36</v>
      </c>
      <c r="D32" s="42">
        <v>2000</v>
      </c>
      <c r="E32" s="42">
        <v>2529</v>
      </c>
      <c r="F32" s="43"/>
      <c r="G32" s="43"/>
      <c r="H32" s="15"/>
    </row>
    <row r="33" spans="1:8" ht="36" customHeight="1" hidden="1">
      <c r="A33" s="12"/>
      <c r="B33" s="13" t="s">
        <v>40</v>
      </c>
      <c r="C33" s="15" t="s">
        <v>36</v>
      </c>
      <c r="D33" s="42">
        <v>2000</v>
      </c>
      <c r="E33" s="42">
        <v>2529</v>
      </c>
      <c r="F33" s="43"/>
      <c r="G33" s="43"/>
      <c r="H33" s="15"/>
    </row>
    <row r="34" spans="1:8" s="98" customFormat="1" ht="23.25" customHeight="1">
      <c r="A34" s="179" t="s">
        <v>135</v>
      </c>
      <c r="B34" s="179"/>
      <c r="C34" s="179"/>
      <c r="D34" s="179"/>
      <c r="E34" s="179"/>
      <c r="F34" s="179"/>
      <c r="G34" s="179"/>
      <c r="H34" s="179"/>
    </row>
    <row r="35" spans="1:8" s="76" customFormat="1" ht="38.25">
      <c r="A35" s="12"/>
      <c r="B35" s="12" t="s">
        <v>341</v>
      </c>
      <c r="C35" s="12" t="s">
        <v>343</v>
      </c>
      <c r="D35" s="12">
        <v>52</v>
      </c>
      <c r="E35" s="12">
        <v>53.4</v>
      </c>
      <c r="F35" s="19">
        <f>E35-D35</f>
        <v>1.3999999999999986</v>
      </c>
      <c r="G35" s="170">
        <f>E35/D35*100-100</f>
        <v>2.692307692307679</v>
      </c>
      <c r="H35" s="12"/>
    </row>
    <row r="36" spans="1:8" s="98" customFormat="1" ht="19.5" customHeight="1">
      <c r="A36" s="173" t="s">
        <v>150</v>
      </c>
      <c r="B36" s="173"/>
      <c r="C36" s="173"/>
      <c r="D36" s="173"/>
      <c r="E36" s="173"/>
      <c r="F36" s="173"/>
      <c r="G36" s="173"/>
      <c r="H36" s="173"/>
    </row>
    <row r="37" spans="1:8" s="76" customFormat="1" ht="42" customHeight="1">
      <c r="A37" s="12"/>
      <c r="B37" s="12" t="s">
        <v>342</v>
      </c>
      <c r="C37" s="12" t="s">
        <v>343</v>
      </c>
      <c r="D37" s="12">
        <v>15</v>
      </c>
      <c r="E37" s="12">
        <v>15</v>
      </c>
      <c r="F37" s="19">
        <f>E37-D37</f>
        <v>0</v>
      </c>
      <c r="G37" s="170">
        <f>E37/D37*100-100</f>
        <v>0</v>
      </c>
      <c r="H37" s="12"/>
    </row>
    <row r="38" spans="1:8" s="98" customFormat="1" ht="24" customHeight="1">
      <c r="A38" s="173" t="s">
        <v>153</v>
      </c>
      <c r="B38" s="173"/>
      <c r="C38" s="173"/>
      <c r="D38" s="173"/>
      <c r="E38" s="173"/>
      <c r="F38" s="173"/>
      <c r="G38" s="173"/>
      <c r="H38" s="173"/>
    </row>
    <row r="39" spans="1:8" s="98" customFormat="1" ht="158.25" customHeight="1">
      <c r="A39" s="18"/>
      <c r="B39" s="18" t="s">
        <v>346</v>
      </c>
      <c r="C39" s="18" t="s">
        <v>345</v>
      </c>
      <c r="D39" s="18">
        <v>41.1</v>
      </c>
      <c r="E39" s="18">
        <v>41.5</v>
      </c>
      <c r="F39" s="19">
        <f>E39-D39</f>
        <v>0.3999999999999986</v>
      </c>
      <c r="G39" s="170">
        <f>E39/D39*100-100</f>
        <v>0.9732360097323607</v>
      </c>
      <c r="H39" s="18"/>
    </row>
    <row r="40" spans="1:8" s="76" customFormat="1" ht="159.75" customHeight="1">
      <c r="A40" s="16"/>
      <c r="B40" s="16" t="s">
        <v>344</v>
      </c>
      <c r="C40" s="16" t="s">
        <v>347</v>
      </c>
      <c r="D40" s="171" t="s">
        <v>348</v>
      </c>
      <c r="E40" s="171" t="s">
        <v>364</v>
      </c>
      <c r="F40" s="19" t="e">
        <f>E40-D40</f>
        <v>#VALUE!</v>
      </c>
      <c r="G40" s="170" t="e">
        <f>E40/D40*100-100</f>
        <v>#VALUE!</v>
      </c>
      <c r="H40" s="16"/>
    </row>
    <row r="41" spans="1:8" s="100" customFormat="1" ht="18.75" customHeight="1">
      <c r="A41" s="163" t="s">
        <v>349</v>
      </c>
      <c r="B41" s="163"/>
      <c r="C41" s="163"/>
      <c r="D41" s="163"/>
      <c r="E41" s="163"/>
      <c r="F41" s="163"/>
      <c r="G41" s="163"/>
      <c r="H41" s="163"/>
    </row>
    <row r="42" spans="1:8" s="76" customFormat="1" ht="56.25" customHeight="1">
      <c r="A42" s="89"/>
      <c r="B42" s="89" t="s">
        <v>350</v>
      </c>
      <c r="C42" s="89" t="s">
        <v>27</v>
      </c>
      <c r="D42" s="89">
        <v>24600</v>
      </c>
      <c r="E42" s="89">
        <v>23790</v>
      </c>
      <c r="F42" s="180">
        <f>E42-D42</f>
        <v>-810</v>
      </c>
      <c r="G42" s="181">
        <f>E42/D42*100-100</f>
        <v>-3.292682926829272</v>
      </c>
      <c r="H42" s="89"/>
    </row>
    <row r="43" spans="1:8" s="80" customFormat="1" ht="71.25" customHeight="1">
      <c r="A43" s="86"/>
      <c r="B43" s="86" t="s">
        <v>365</v>
      </c>
      <c r="C43" s="89" t="s">
        <v>27</v>
      </c>
      <c r="D43" s="86">
        <v>0</v>
      </c>
      <c r="E43" s="86">
        <v>0</v>
      </c>
      <c r="F43" s="180">
        <f>E43-D43</f>
        <v>0</v>
      </c>
      <c r="G43" s="181">
        <v>0</v>
      </c>
      <c r="H43" s="86"/>
    </row>
    <row r="44" spans="1:8" s="98" customFormat="1" ht="19.5" customHeight="1">
      <c r="A44" s="179" t="s">
        <v>168</v>
      </c>
      <c r="B44" s="179"/>
      <c r="C44" s="179"/>
      <c r="D44" s="179"/>
      <c r="E44" s="179"/>
      <c r="F44" s="179"/>
      <c r="G44" s="179"/>
      <c r="H44" s="179"/>
    </row>
    <row r="45" spans="1:8" s="76" customFormat="1" ht="36" customHeight="1">
      <c r="A45" s="16"/>
      <c r="B45" s="16" t="s">
        <v>351</v>
      </c>
      <c r="C45" s="16" t="s">
        <v>27</v>
      </c>
      <c r="D45" s="16">
        <v>1100</v>
      </c>
      <c r="E45" s="16">
        <v>1100</v>
      </c>
      <c r="F45" s="180">
        <f>E45-D45</f>
        <v>0</v>
      </c>
      <c r="G45" s="181">
        <f>E45/D45*100-100</f>
        <v>0</v>
      </c>
      <c r="H45" s="16"/>
    </row>
    <row r="46" spans="1:8" s="80" customFormat="1" ht="36" customHeight="1">
      <c r="A46" s="86"/>
      <c r="B46" s="86" t="s">
        <v>366</v>
      </c>
      <c r="C46" s="16" t="s">
        <v>27</v>
      </c>
      <c r="D46" s="86">
        <v>300</v>
      </c>
      <c r="E46" s="86">
        <v>300</v>
      </c>
      <c r="F46" s="180">
        <f>E46-D46</f>
        <v>0</v>
      </c>
      <c r="G46" s="181">
        <f>E46/D46*100-100</f>
        <v>0</v>
      </c>
      <c r="H46" s="86"/>
    </row>
    <row r="47" spans="1:8" s="98" customFormat="1" ht="36" customHeight="1">
      <c r="A47" s="179" t="s">
        <v>352</v>
      </c>
      <c r="B47" s="179"/>
      <c r="C47" s="179"/>
      <c r="D47" s="179"/>
      <c r="E47" s="179"/>
      <c r="F47" s="179"/>
      <c r="G47" s="179"/>
      <c r="H47" s="179"/>
    </row>
    <row r="48" spans="1:8" s="76" customFormat="1" ht="36" customHeight="1">
      <c r="A48" s="12"/>
      <c r="B48" s="12" t="s">
        <v>353</v>
      </c>
      <c r="C48" s="12" t="s">
        <v>18</v>
      </c>
      <c r="D48" s="12">
        <v>20</v>
      </c>
      <c r="E48" s="12">
        <v>20</v>
      </c>
      <c r="F48" s="19">
        <f>E48-D48</f>
        <v>0</v>
      </c>
      <c r="G48" s="170">
        <f>E48/D48*100-100</f>
        <v>0</v>
      </c>
      <c r="H48" s="12"/>
    </row>
    <row r="49" spans="1:8" s="98" customFormat="1" ht="36" customHeight="1">
      <c r="A49" s="138" t="s">
        <v>354</v>
      </c>
      <c r="B49" s="138"/>
      <c r="C49" s="138"/>
      <c r="D49" s="138"/>
      <c r="E49" s="138"/>
      <c r="F49" s="138"/>
      <c r="G49" s="138"/>
      <c r="H49" s="138"/>
    </row>
    <row r="50" spans="1:8" s="76" customFormat="1" ht="82.5" customHeight="1">
      <c r="A50" s="12"/>
      <c r="B50" s="12" t="s">
        <v>355</v>
      </c>
      <c r="C50" s="12" t="s">
        <v>27</v>
      </c>
      <c r="D50" s="12">
        <v>1</v>
      </c>
      <c r="E50" s="12">
        <v>1</v>
      </c>
      <c r="F50" s="19">
        <f>E50-D50</f>
        <v>0</v>
      </c>
      <c r="G50" s="170">
        <f>E50/D50*100-100</f>
        <v>0</v>
      </c>
      <c r="H50" s="12"/>
    </row>
    <row r="51" spans="1:8" s="76" customFormat="1" ht="14.25" customHeight="1">
      <c r="A51" s="10" t="s">
        <v>297</v>
      </c>
      <c r="B51" s="145" t="s">
        <v>41</v>
      </c>
      <c r="C51" s="146"/>
      <c r="D51" s="146"/>
      <c r="E51" s="146"/>
      <c r="F51" s="146"/>
      <c r="G51" s="146"/>
      <c r="H51" s="147"/>
    </row>
    <row r="52" spans="1:8" ht="93.75" customHeight="1">
      <c r="A52" s="19" t="s">
        <v>298</v>
      </c>
      <c r="B52" s="63" t="s">
        <v>42</v>
      </c>
      <c r="C52" s="11" t="s">
        <v>27</v>
      </c>
      <c r="D52" s="39">
        <v>45</v>
      </c>
      <c r="E52" s="44">
        <v>45</v>
      </c>
      <c r="F52" s="69">
        <f>E52-D52</f>
        <v>0</v>
      </c>
      <c r="G52" s="39">
        <f>(E52/D52*100)-100</f>
        <v>0</v>
      </c>
      <c r="H52" s="17" t="s">
        <v>327</v>
      </c>
    </row>
    <row r="53" spans="1:8" ht="92.25" customHeight="1">
      <c r="A53" s="62" t="s">
        <v>313</v>
      </c>
      <c r="B53" s="65" t="s">
        <v>43</v>
      </c>
      <c r="C53" s="66" t="s">
        <v>27</v>
      </c>
      <c r="D53" s="64">
        <v>2</v>
      </c>
      <c r="E53" s="67">
        <v>4</v>
      </c>
      <c r="F53" s="69">
        <f>E53-D53</f>
        <v>2</v>
      </c>
      <c r="G53" s="64">
        <f>(E53/D53*100)-100</f>
        <v>100</v>
      </c>
      <c r="H53" s="66" t="s">
        <v>327</v>
      </c>
    </row>
    <row r="54" spans="1:8" ht="56.25" customHeight="1">
      <c r="A54" s="12" t="s">
        <v>247</v>
      </c>
      <c r="B54" s="13" t="s">
        <v>44</v>
      </c>
      <c r="C54" s="14" t="s">
        <v>27</v>
      </c>
      <c r="D54" s="40">
        <v>31</v>
      </c>
      <c r="E54" s="42">
        <v>30</v>
      </c>
      <c r="F54" s="69">
        <f>E54-D54</f>
        <v>-1</v>
      </c>
      <c r="G54" s="40">
        <f>(E54/D54*100)-100</f>
        <v>-3.225806451612897</v>
      </c>
      <c r="H54" s="14" t="s">
        <v>326</v>
      </c>
    </row>
    <row r="55" spans="1:8" s="98" customFormat="1" ht="22.5" customHeight="1">
      <c r="A55" s="172" t="s">
        <v>356</v>
      </c>
      <c r="B55" s="173"/>
      <c r="C55" s="173"/>
      <c r="D55" s="173"/>
      <c r="E55" s="173"/>
      <c r="F55" s="173"/>
      <c r="G55" s="173"/>
      <c r="H55" s="174"/>
    </row>
    <row r="56" spans="1:8" s="76" customFormat="1" ht="100.5" customHeight="1">
      <c r="A56" s="12"/>
      <c r="B56" s="12" t="s">
        <v>42</v>
      </c>
      <c r="C56" s="12" t="s">
        <v>27</v>
      </c>
      <c r="D56" s="12">
        <v>45</v>
      </c>
      <c r="E56" s="12">
        <v>45</v>
      </c>
      <c r="F56" s="19">
        <f>E56-D56</f>
        <v>0</v>
      </c>
      <c r="G56" s="170">
        <f>E56/D56*100-100</f>
        <v>0</v>
      </c>
      <c r="H56" s="12"/>
    </row>
    <row r="57" spans="1:8" s="76" customFormat="1" ht="94.5" customHeight="1">
      <c r="A57" s="12"/>
      <c r="B57" s="12" t="s">
        <v>43</v>
      </c>
      <c r="C57" s="12" t="s">
        <v>27</v>
      </c>
      <c r="D57" s="12">
        <v>2</v>
      </c>
      <c r="E57" s="12">
        <v>4</v>
      </c>
      <c r="F57" s="19">
        <f>E57-D57</f>
        <v>2</v>
      </c>
      <c r="G57" s="170">
        <f>E57/D57*100-100</f>
        <v>100</v>
      </c>
      <c r="H57" s="12"/>
    </row>
    <row r="58" spans="1:8" s="76" customFormat="1" ht="63" customHeight="1">
      <c r="A58" s="12"/>
      <c r="B58" s="12" t="s">
        <v>357</v>
      </c>
      <c r="C58" s="12" t="s">
        <v>27</v>
      </c>
      <c r="D58" s="12">
        <v>31</v>
      </c>
      <c r="E58" s="12">
        <v>30</v>
      </c>
      <c r="F58" s="19">
        <f>E58-D58</f>
        <v>-1</v>
      </c>
      <c r="G58" s="170">
        <f>E58/D58*100-100</f>
        <v>-3.225806451612897</v>
      </c>
      <c r="H58" s="12"/>
    </row>
    <row r="59" spans="1:8" ht="14.25" customHeight="1">
      <c r="A59" s="12">
        <v>4</v>
      </c>
      <c r="B59" s="148" t="s">
        <v>46</v>
      </c>
      <c r="C59" s="148"/>
      <c r="D59" s="148"/>
      <c r="E59" s="148"/>
      <c r="F59" s="148"/>
      <c r="G59" s="148"/>
      <c r="H59" s="148"/>
    </row>
    <row r="60" spans="1:8" ht="78.75" customHeight="1">
      <c r="A60" s="12" t="s">
        <v>299</v>
      </c>
      <c r="B60" s="30" t="s">
        <v>47</v>
      </c>
      <c r="C60" s="31" t="s">
        <v>48</v>
      </c>
      <c r="D60" s="45">
        <v>130</v>
      </c>
      <c r="E60" s="41">
        <v>300</v>
      </c>
      <c r="F60" s="69">
        <f>E60-D60</f>
        <v>170</v>
      </c>
      <c r="G60" s="40">
        <f>(E60/D60*100)-100</f>
        <v>130.76923076923075</v>
      </c>
      <c r="H60" s="29" t="s">
        <v>291</v>
      </c>
    </row>
    <row r="61" spans="1:8" s="98" customFormat="1" ht="23.25" customHeight="1">
      <c r="A61" s="175" t="s">
        <v>184</v>
      </c>
      <c r="B61" s="175"/>
      <c r="C61" s="175"/>
      <c r="D61" s="175"/>
      <c r="E61" s="175"/>
      <c r="F61" s="175"/>
      <c r="G61" s="175"/>
      <c r="H61" s="175"/>
    </row>
    <row r="62" spans="1:8" s="76" customFormat="1" ht="63.75" customHeight="1">
      <c r="A62" s="19"/>
      <c r="B62" s="101" t="s">
        <v>358</v>
      </c>
      <c r="C62" s="87" t="s">
        <v>48</v>
      </c>
      <c r="D62" s="46">
        <v>130</v>
      </c>
      <c r="E62" s="36">
        <v>300</v>
      </c>
      <c r="F62" s="19">
        <f>E62-D62</f>
        <v>170</v>
      </c>
      <c r="G62" s="170">
        <f>E62/D62*100-100</f>
        <v>130.76923076923075</v>
      </c>
      <c r="H62" s="88"/>
    </row>
    <row r="63" spans="1:8" ht="33.75" customHeight="1">
      <c r="A63" s="19" t="s">
        <v>300</v>
      </c>
      <c r="B63" s="167" t="s">
        <v>49</v>
      </c>
      <c r="C63" s="168"/>
      <c r="D63" s="168"/>
      <c r="E63" s="168"/>
      <c r="F63" s="168"/>
      <c r="G63" s="168"/>
      <c r="H63" s="169"/>
    </row>
    <row r="64" spans="1:8" ht="49.5" customHeight="1">
      <c r="A64" s="19" t="s">
        <v>301</v>
      </c>
      <c r="B64" s="5" t="s">
        <v>50</v>
      </c>
      <c r="C64" s="53" t="s">
        <v>45</v>
      </c>
      <c r="D64" s="54">
        <v>44</v>
      </c>
      <c r="E64" s="35">
        <v>65.6</v>
      </c>
      <c r="F64" s="69">
        <f>E64-D64</f>
        <v>21.599999999999994</v>
      </c>
      <c r="G64" s="54">
        <f>(E64/D64*100)-100</f>
        <v>49.090909090909065</v>
      </c>
      <c r="H64" s="70" t="s">
        <v>328</v>
      </c>
    </row>
    <row r="65" spans="1:8" ht="69" customHeight="1">
      <c r="A65" s="12" t="s">
        <v>302</v>
      </c>
      <c r="B65" s="5" t="s">
        <v>51</v>
      </c>
      <c r="C65" s="56" t="s">
        <v>27</v>
      </c>
      <c r="D65" s="54">
        <v>3</v>
      </c>
      <c r="E65" s="35">
        <v>3</v>
      </c>
      <c r="F65" s="69">
        <f>E65-D65</f>
        <v>0</v>
      </c>
      <c r="G65" s="40">
        <f>E65-F65</f>
        <v>3</v>
      </c>
      <c r="H65" s="56" t="s">
        <v>0</v>
      </c>
    </row>
    <row r="66" spans="1:8" s="98" customFormat="1" ht="24.75" customHeight="1">
      <c r="A66" s="175" t="s">
        <v>359</v>
      </c>
      <c r="B66" s="175"/>
      <c r="C66" s="175"/>
      <c r="D66" s="175"/>
      <c r="E66" s="175"/>
      <c r="F66" s="175"/>
      <c r="G66" s="175"/>
      <c r="H66" s="182"/>
    </row>
    <row r="67" spans="1:8" s="76" customFormat="1" ht="69" customHeight="1">
      <c r="A67" s="19"/>
      <c r="B67" s="4" t="s">
        <v>360</v>
      </c>
      <c r="C67" s="77" t="s">
        <v>45</v>
      </c>
      <c r="D67" s="78">
        <v>44</v>
      </c>
      <c r="E67" s="78">
        <v>65.6</v>
      </c>
      <c r="F67" s="19">
        <f>E67-D67</f>
        <v>21.599999999999994</v>
      </c>
      <c r="G67" s="170">
        <f>E67/D67*100-100</f>
        <v>49.090909090909065</v>
      </c>
      <c r="H67" s="79"/>
    </row>
    <row r="68" spans="1:8" s="76" customFormat="1" ht="84.75" customHeight="1">
      <c r="A68" s="19"/>
      <c r="B68" s="4" t="s">
        <v>51</v>
      </c>
      <c r="C68" s="77" t="s">
        <v>361</v>
      </c>
      <c r="D68" s="78">
        <v>3</v>
      </c>
      <c r="E68" s="78">
        <v>3</v>
      </c>
      <c r="F68" s="19">
        <f>E68-D68</f>
        <v>0</v>
      </c>
      <c r="G68" s="170">
        <f>E68/D68*100-100</f>
        <v>0</v>
      </c>
      <c r="H68" s="79"/>
    </row>
    <row r="69" spans="1:8" ht="25.5" customHeight="1">
      <c r="A69" s="68">
        <v>6</v>
      </c>
      <c r="B69" s="145" t="s">
        <v>52</v>
      </c>
      <c r="C69" s="146"/>
      <c r="D69" s="146"/>
      <c r="E69" s="146"/>
      <c r="F69" s="146"/>
      <c r="G69" s="146"/>
      <c r="H69" s="147"/>
    </row>
    <row r="70" spans="1:8" ht="57.75" customHeight="1">
      <c r="A70" s="19" t="s">
        <v>303</v>
      </c>
      <c r="B70" s="5" t="s">
        <v>53</v>
      </c>
      <c r="C70" s="56" t="s">
        <v>54</v>
      </c>
      <c r="D70" s="54">
        <v>2.842</v>
      </c>
      <c r="E70" s="35">
        <v>2.842</v>
      </c>
      <c r="F70" s="69">
        <f>E70-D70</f>
        <v>0</v>
      </c>
      <c r="G70" s="54">
        <f aca="true" t="shared" si="0" ref="G70:G75">(E70/D70*100)-100</f>
        <v>0</v>
      </c>
      <c r="H70" s="70" t="s">
        <v>329</v>
      </c>
    </row>
    <row r="71" spans="1:8" ht="57.75" customHeight="1">
      <c r="A71" s="19" t="s">
        <v>304</v>
      </c>
      <c r="B71" s="5" t="s">
        <v>55</v>
      </c>
      <c r="C71" s="56" t="s">
        <v>54</v>
      </c>
      <c r="D71" s="54">
        <v>1.989</v>
      </c>
      <c r="E71" s="35">
        <v>1.989</v>
      </c>
      <c r="F71" s="69">
        <f>E71-D71</f>
        <v>0</v>
      </c>
      <c r="G71" s="54">
        <f t="shared" si="0"/>
        <v>0</v>
      </c>
      <c r="H71" s="72" t="s">
        <v>330</v>
      </c>
    </row>
    <row r="72" spans="1:8" ht="55.5" customHeight="1">
      <c r="A72" s="19" t="s">
        <v>308</v>
      </c>
      <c r="B72" s="5" t="s">
        <v>56</v>
      </c>
      <c r="C72" s="53" t="s">
        <v>57</v>
      </c>
      <c r="D72" s="54">
        <v>20</v>
      </c>
      <c r="E72" s="35">
        <v>20.5</v>
      </c>
      <c r="F72" s="69">
        <f>E72-D72</f>
        <v>0.5</v>
      </c>
      <c r="G72" s="54">
        <f t="shared" si="0"/>
        <v>2.499999999999986</v>
      </c>
      <c r="H72" s="73" t="s">
        <v>329</v>
      </c>
    </row>
    <row r="73" spans="1:8" ht="60" customHeight="1">
      <c r="A73" s="19" t="s">
        <v>309</v>
      </c>
      <c r="B73" s="5" t="s">
        <v>58</v>
      </c>
      <c r="C73" s="53" t="s">
        <v>18</v>
      </c>
      <c r="D73" s="46">
        <v>2.7</v>
      </c>
      <c r="E73" s="47">
        <v>3</v>
      </c>
      <c r="F73" s="69">
        <f>E73-D73</f>
        <v>0.2999999999999998</v>
      </c>
      <c r="G73" s="54">
        <f t="shared" si="0"/>
        <v>11.1111111111111</v>
      </c>
      <c r="H73" s="73" t="s">
        <v>329</v>
      </c>
    </row>
    <row r="74" spans="1:8" ht="56.25" customHeight="1">
      <c r="A74" s="19" t="s">
        <v>310</v>
      </c>
      <c r="B74" s="5" t="s">
        <v>59</v>
      </c>
      <c r="C74" s="53" t="s">
        <v>57</v>
      </c>
      <c r="D74" s="54">
        <v>14</v>
      </c>
      <c r="E74" s="35">
        <v>14.81</v>
      </c>
      <c r="F74" s="69">
        <f>E74-D74</f>
        <v>0.8100000000000005</v>
      </c>
      <c r="G74" s="54">
        <f t="shared" si="0"/>
        <v>5.785714285714278</v>
      </c>
      <c r="H74" s="72" t="s">
        <v>329</v>
      </c>
    </row>
    <row r="75" spans="1:8" ht="54" customHeight="1">
      <c r="A75" s="19" t="s">
        <v>311</v>
      </c>
      <c r="B75" s="5" t="s">
        <v>60</v>
      </c>
      <c r="C75" s="53" t="s">
        <v>18</v>
      </c>
      <c r="D75" s="48">
        <v>22.7</v>
      </c>
      <c r="E75" s="48">
        <v>22.5</v>
      </c>
      <c r="F75" s="69">
        <f>E75-D75</f>
        <v>-0.1999999999999993</v>
      </c>
      <c r="G75" s="54">
        <f t="shared" si="0"/>
        <v>-0.8810572687224578</v>
      </c>
      <c r="H75" s="72" t="s">
        <v>329</v>
      </c>
    </row>
    <row r="76" spans="1:8" ht="72" customHeight="1">
      <c r="A76" s="19" t="s">
        <v>314</v>
      </c>
      <c r="B76" s="5" t="s">
        <v>61</v>
      </c>
      <c r="C76" s="56" t="s">
        <v>27</v>
      </c>
      <c r="D76" s="54">
        <v>4</v>
      </c>
      <c r="E76" s="35">
        <v>4</v>
      </c>
      <c r="F76" s="69">
        <f aca="true" t="shared" si="1" ref="F76:F82">E76-D76</f>
        <v>0</v>
      </c>
      <c r="G76" s="54">
        <f>(E76/D76*100)-100</f>
        <v>0</v>
      </c>
      <c r="H76" s="73" t="s">
        <v>329</v>
      </c>
    </row>
    <row r="77" spans="1:8" ht="79.5" customHeight="1">
      <c r="A77" s="19" t="s">
        <v>315</v>
      </c>
      <c r="B77" s="4" t="s">
        <v>316</v>
      </c>
      <c r="C77" s="53" t="s">
        <v>27</v>
      </c>
      <c r="D77" s="54">
        <v>0</v>
      </c>
      <c r="E77" s="35">
        <v>0</v>
      </c>
      <c r="F77" s="69">
        <f t="shared" si="1"/>
        <v>0</v>
      </c>
      <c r="G77" s="54">
        <v>0</v>
      </c>
      <c r="H77" s="72" t="s">
        <v>333</v>
      </c>
    </row>
    <row r="78" spans="1:8" ht="57" customHeight="1">
      <c r="A78" s="19" t="s">
        <v>317</v>
      </c>
      <c r="B78" s="5" t="s">
        <v>62</v>
      </c>
      <c r="C78" s="56" t="s">
        <v>63</v>
      </c>
      <c r="D78" s="54">
        <v>0</v>
      </c>
      <c r="E78" s="35">
        <v>0</v>
      </c>
      <c r="F78" s="69">
        <f t="shared" si="1"/>
        <v>0</v>
      </c>
      <c r="G78" s="40">
        <f>E78-F78</f>
        <v>0</v>
      </c>
      <c r="H78" s="72" t="s">
        <v>333</v>
      </c>
    </row>
    <row r="79" spans="1:8" ht="49.5" customHeight="1">
      <c r="A79" s="19" t="s">
        <v>318</v>
      </c>
      <c r="B79" s="5" t="s">
        <v>64</v>
      </c>
      <c r="C79" s="56" t="s">
        <v>27</v>
      </c>
      <c r="D79" s="54">
        <v>0</v>
      </c>
      <c r="E79" s="35">
        <v>0</v>
      </c>
      <c r="F79" s="69">
        <f t="shared" si="1"/>
        <v>0</v>
      </c>
      <c r="G79" s="40">
        <f>E79-F79</f>
        <v>0</v>
      </c>
      <c r="H79" s="72" t="s">
        <v>333</v>
      </c>
    </row>
    <row r="80" spans="1:8" ht="42.75" customHeight="1">
      <c r="A80" s="19" t="s">
        <v>319</v>
      </c>
      <c r="B80" s="5" t="s">
        <v>65</v>
      </c>
      <c r="C80" s="56" t="s">
        <v>27</v>
      </c>
      <c r="D80" s="54">
        <v>0</v>
      </c>
      <c r="E80" s="35">
        <v>0</v>
      </c>
      <c r="F80" s="69">
        <f t="shared" si="1"/>
        <v>0</v>
      </c>
      <c r="G80" s="40">
        <f>E80-F80</f>
        <v>0</v>
      </c>
      <c r="H80" s="72" t="s">
        <v>333</v>
      </c>
    </row>
    <row r="81" spans="1:8" ht="42.75" customHeight="1">
      <c r="A81" s="12" t="s">
        <v>320</v>
      </c>
      <c r="B81" s="5" t="s">
        <v>66</v>
      </c>
      <c r="C81" s="56" t="s">
        <v>27</v>
      </c>
      <c r="D81" s="54">
        <v>0</v>
      </c>
      <c r="E81" s="35">
        <v>0</v>
      </c>
      <c r="F81" s="69">
        <f t="shared" si="1"/>
        <v>0</v>
      </c>
      <c r="G81" s="40">
        <f>E81-F81</f>
        <v>0</v>
      </c>
      <c r="H81" s="72" t="s">
        <v>333</v>
      </c>
    </row>
    <row r="82" spans="1:8" ht="69.75" customHeight="1">
      <c r="A82" s="16" t="s">
        <v>321</v>
      </c>
      <c r="B82" s="102" t="s">
        <v>67</v>
      </c>
      <c r="C82" s="17" t="s">
        <v>57</v>
      </c>
      <c r="D82" s="39">
        <v>0</v>
      </c>
      <c r="E82" s="44">
        <v>0</v>
      </c>
      <c r="F82" s="39">
        <f t="shared" si="1"/>
        <v>0</v>
      </c>
      <c r="G82" s="64">
        <f>E82-F82</f>
        <v>0</v>
      </c>
      <c r="H82" s="17" t="s">
        <v>333</v>
      </c>
    </row>
    <row r="83" spans="1:8" s="82" customFormat="1" ht="27" customHeight="1">
      <c r="A83" s="139" t="s">
        <v>203</v>
      </c>
      <c r="B83" s="139"/>
      <c r="C83" s="139"/>
      <c r="D83" s="139"/>
      <c r="E83" s="139"/>
      <c r="F83" s="139"/>
      <c r="G83" s="139"/>
      <c r="H83" s="139"/>
    </row>
    <row r="84" spans="1:8" s="82" customFormat="1" ht="69.75" customHeight="1">
      <c r="A84" s="18"/>
      <c r="B84" s="5" t="s">
        <v>53</v>
      </c>
      <c r="C84" s="79" t="s">
        <v>54</v>
      </c>
      <c r="D84" s="46">
        <v>2.842</v>
      </c>
      <c r="E84" s="35">
        <v>2.842</v>
      </c>
      <c r="F84" s="78">
        <f>E84-D84</f>
        <v>0</v>
      </c>
      <c r="G84" s="78">
        <f aca="true" t="shared" si="2" ref="G84:G89">(E84/D84*100)-100</f>
        <v>0</v>
      </c>
      <c r="H84" s="18"/>
    </row>
    <row r="85" spans="1:8" s="82" customFormat="1" ht="69.75" customHeight="1">
      <c r="A85" s="104"/>
      <c r="B85" s="5" t="s">
        <v>55</v>
      </c>
      <c r="C85" s="79" t="s">
        <v>54</v>
      </c>
      <c r="D85" s="46">
        <v>1.989</v>
      </c>
      <c r="E85" s="35">
        <v>1.989</v>
      </c>
      <c r="F85" s="78">
        <f>E85-D85</f>
        <v>0</v>
      </c>
      <c r="G85" s="78">
        <f t="shared" si="2"/>
        <v>0</v>
      </c>
      <c r="H85" s="104"/>
    </row>
    <row r="86" spans="1:8" s="82" customFormat="1" ht="69.75" customHeight="1">
      <c r="A86" s="104"/>
      <c r="B86" s="5" t="s">
        <v>56</v>
      </c>
      <c r="C86" s="77" t="s">
        <v>57</v>
      </c>
      <c r="D86" s="46">
        <v>20</v>
      </c>
      <c r="E86" s="35">
        <v>20.5</v>
      </c>
      <c r="F86" s="78">
        <f>E86-D86</f>
        <v>0.5</v>
      </c>
      <c r="G86" s="78">
        <f t="shared" si="2"/>
        <v>2.499999999999986</v>
      </c>
      <c r="H86" s="104"/>
    </row>
    <row r="87" spans="1:8" s="82" customFormat="1" ht="69.75" customHeight="1">
      <c r="A87" s="104"/>
      <c r="B87" s="5" t="s">
        <v>58</v>
      </c>
      <c r="C87" s="77" t="s">
        <v>18</v>
      </c>
      <c r="D87" s="46">
        <v>2.9</v>
      </c>
      <c r="E87" s="47">
        <v>3</v>
      </c>
      <c r="F87" s="78">
        <f>E87-D87</f>
        <v>0.10000000000000009</v>
      </c>
      <c r="G87" s="78">
        <f t="shared" si="2"/>
        <v>3.448275862068968</v>
      </c>
      <c r="H87" s="104"/>
    </row>
    <row r="88" spans="1:8" s="82" customFormat="1" ht="69.75" customHeight="1">
      <c r="A88" s="104"/>
      <c r="B88" s="5" t="s">
        <v>59</v>
      </c>
      <c r="C88" s="77" t="s">
        <v>57</v>
      </c>
      <c r="D88" s="46">
        <v>14</v>
      </c>
      <c r="E88" s="35">
        <v>14.81</v>
      </c>
      <c r="F88" s="78">
        <f>E88-D88</f>
        <v>0.8100000000000005</v>
      </c>
      <c r="G88" s="78">
        <f t="shared" si="2"/>
        <v>5.785714285714278</v>
      </c>
      <c r="H88" s="104"/>
    </row>
    <row r="89" spans="1:8" s="76" customFormat="1" ht="69.75" customHeight="1">
      <c r="A89" s="99"/>
      <c r="B89" s="5" t="s">
        <v>60</v>
      </c>
      <c r="C89" s="77" t="s">
        <v>18</v>
      </c>
      <c r="D89" s="183">
        <v>23.1</v>
      </c>
      <c r="E89" s="48">
        <v>22.5</v>
      </c>
      <c r="F89" s="78">
        <f>E89-D89</f>
        <v>-0.6000000000000014</v>
      </c>
      <c r="G89" s="78">
        <f t="shared" si="2"/>
        <v>-2.597402597402592</v>
      </c>
      <c r="H89" s="103"/>
    </row>
    <row r="90" spans="1:8" ht="18.75" customHeight="1">
      <c r="A90" s="89">
        <v>7</v>
      </c>
      <c r="B90" s="164" t="s">
        <v>68</v>
      </c>
      <c r="C90" s="165"/>
      <c r="D90" s="165"/>
      <c r="E90" s="165"/>
      <c r="F90" s="165"/>
      <c r="G90" s="165"/>
      <c r="H90" s="166"/>
    </row>
    <row r="91" spans="1:8" ht="54" customHeight="1">
      <c r="A91" s="12" t="s">
        <v>305</v>
      </c>
      <c r="B91" s="4" t="s">
        <v>69</v>
      </c>
      <c r="C91" s="56" t="s">
        <v>18</v>
      </c>
      <c r="D91" s="40">
        <v>1.5</v>
      </c>
      <c r="E91" s="36">
        <v>1.5</v>
      </c>
      <c r="F91" s="69">
        <f>E91-D91</f>
        <v>0</v>
      </c>
      <c r="G91" s="54">
        <f>(E91/D91*100)-100</f>
        <v>0</v>
      </c>
      <c r="H91" s="53"/>
    </row>
    <row r="92" spans="1:8" s="98" customFormat="1" ht="21.75" customHeight="1">
      <c r="A92" s="172" t="s">
        <v>130</v>
      </c>
      <c r="B92" s="173"/>
      <c r="C92" s="173"/>
      <c r="D92" s="173"/>
      <c r="E92" s="173"/>
      <c r="F92" s="173"/>
      <c r="G92" s="173"/>
      <c r="H92" s="184"/>
    </row>
    <row r="93" spans="1:8" s="76" customFormat="1" ht="54" customHeight="1">
      <c r="A93" s="12"/>
      <c r="B93" s="4" t="s">
        <v>69</v>
      </c>
      <c r="C93" s="79" t="s">
        <v>18</v>
      </c>
      <c r="D93" s="40">
        <v>1.5</v>
      </c>
      <c r="E93" s="36">
        <v>1.5</v>
      </c>
      <c r="F93" s="78">
        <f>E93-D93</f>
        <v>0</v>
      </c>
      <c r="G93" s="78">
        <f>(E93/D93*100)-100</f>
        <v>0</v>
      </c>
      <c r="H93" s="14"/>
    </row>
    <row r="94" spans="1:8" ht="18.75" customHeight="1">
      <c r="A94" s="89" t="s">
        <v>306</v>
      </c>
      <c r="B94" s="164" t="s">
        <v>70</v>
      </c>
      <c r="C94" s="165"/>
      <c r="D94" s="165"/>
      <c r="E94" s="165"/>
      <c r="F94" s="165"/>
      <c r="G94" s="165"/>
      <c r="H94" s="166"/>
    </row>
    <row r="95" spans="1:8" ht="52.5" customHeight="1">
      <c r="A95" s="12" t="s">
        <v>307</v>
      </c>
      <c r="B95" s="13" t="s">
        <v>71</v>
      </c>
      <c r="C95" s="15" t="s">
        <v>72</v>
      </c>
      <c r="D95" s="42">
        <v>10</v>
      </c>
      <c r="E95" s="42">
        <v>10</v>
      </c>
      <c r="F95" s="69">
        <f>E95-D95</f>
        <v>0</v>
      </c>
      <c r="G95" s="40">
        <f>(E95/D95*100)-100</f>
        <v>0</v>
      </c>
      <c r="H95" s="14" t="s">
        <v>334</v>
      </c>
    </row>
    <row r="96" spans="1:8" s="98" customFormat="1" ht="24" customHeight="1">
      <c r="A96" s="172" t="s">
        <v>362</v>
      </c>
      <c r="B96" s="173"/>
      <c r="C96" s="173"/>
      <c r="D96" s="173"/>
      <c r="E96" s="173"/>
      <c r="F96" s="173"/>
      <c r="G96" s="173"/>
      <c r="H96" s="174"/>
    </row>
    <row r="97" spans="1:8" s="76" customFormat="1" ht="52.5" customHeight="1">
      <c r="A97" s="12"/>
      <c r="B97" s="13" t="s">
        <v>71</v>
      </c>
      <c r="C97" s="15" t="s">
        <v>72</v>
      </c>
      <c r="D97" s="42">
        <v>10</v>
      </c>
      <c r="E97" s="42">
        <v>10</v>
      </c>
      <c r="F97" s="78">
        <f>E97-D97</f>
        <v>0</v>
      </c>
      <c r="G97" s="40">
        <f>(E97/D97*100)-100</f>
        <v>0</v>
      </c>
      <c r="H97" s="14"/>
    </row>
    <row r="98" spans="1:8" ht="17.25" customHeight="1">
      <c r="A98" s="12" t="s">
        <v>210</v>
      </c>
      <c r="B98" s="148" t="s">
        <v>73</v>
      </c>
      <c r="C98" s="148"/>
      <c r="D98" s="148"/>
      <c r="E98" s="148"/>
      <c r="F98" s="148"/>
      <c r="G98" s="148"/>
      <c r="H98" s="148"/>
    </row>
    <row r="99" spans="1:8" ht="84.75" customHeight="1">
      <c r="A99" s="75" t="s">
        <v>280</v>
      </c>
      <c r="B99" s="90" t="s">
        <v>74</v>
      </c>
      <c r="C99" s="91" t="s">
        <v>32</v>
      </c>
      <c r="D99" s="84">
        <v>0.32</v>
      </c>
      <c r="E99" s="84">
        <v>0.301</v>
      </c>
      <c r="F99" s="37">
        <f>E99-D99</f>
        <v>-0.019000000000000017</v>
      </c>
      <c r="G99" s="92">
        <f>(E99/D99*100)-100</f>
        <v>-5.9375</v>
      </c>
      <c r="H99" s="91"/>
    </row>
    <row r="100" spans="1:8" ht="92.25" customHeight="1">
      <c r="A100" s="74" t="s">
        <v>312</v>
      </c>
      <c r="B100" s="93" t="s">
        <v>75</v>
      </c>
      <c r="C100" s="94" t="s">
        <v>32</v>
      </c>
      <c r="D100" s="95">
        <v>0.179</v>
      </c>
      <c r="E100" s="95">
        <v>0.18</v>
      </c>
      <c r="F100" s="96">
        <f>E100-D100</f>
        <v>0.0010000000000000009</v>
      </c>
      <c r="G100" s="96">
        <f>(E100/D100*100)-100</f>
        <v>0.558659217877107</v>
      </c>
      <c r="H100" s="97"/>
    </row>
    <row r="101" spans="1:8" s="98" customFormat="1" ht="23.25" customHeight="1">
      <c r="A101" s="186" t="s">
        <v>363</v>
      </c>
      <c r="B101" s="186"/>
      <c r="C101" s="186"/>
      <c r="D101" s="186"/>
      <c r="E101" s="186"/>
      <c r="F101" s="186"/>
      <c r="G101" s="186"/>
      <c r="H101" s="186"/>
    </row>
    <row r="102" spans="1:8" s="76" customFormat="1" ht="92.25" customHeight="1">
      <c r="A102" s="74"/>
      <c r="B102" s="185" t="s">
        <v>367</v>
      </c>
      <c r="C102" s="91" t="s">
        <v>32</v>
      </c>
      <c r="D102" s="84">
        <v>85</v>
      </c>
      <c r="E102" s="84">
        <v>80.4</v>
      </c>
      <c r="F102" s="37">
        <f>E102-D102</f>
        <v>-4.599999999999994</v>
      </c>
      <c r="G102" s="92">
        <f>(E102/D102*100)-100</f>
        <v>-5.411764705882348</v>
      </c>
      <c r="H102" s="29"/>
    </row>
  </sheetData>
  <sheetProtection/>
  <mergeCells count="39">
    <mergeCell ref="A47:H47"/>
    <mergeCell ref="B94:H94"/>
    <mergeCell ref="B98:H98"/>
    <mergeCell ref="B90:H90"/>
    <mergeCell ref="B63:H63"/>
    <mergeCell ref="B69:H69"/>
    <mergeCell ref="A92:H92"/>
    <mergeCell ref="A96:H96"/>
    <mergeCell ref="A34:H34"/>
    <mergeCell ref="A36:H36"/>
    <mergeCell ref="A38:H38"/>
    <mergeCell ref="A41:H41"/>
    <mergeCell ref="A44:H44"/>
    <mergeCell ref="B27:H27"/>
    <mergeCell ref="B9:H9"/>
    <mergeCell ref="B15:H15"/>
    <mergeCell ref="B17:H17"/>
    <mergeCell ref="B19:H19"/>
    <mergeCell ref="B21:H21"/>
    <mergeCell ref="A23:IV23"/>
    <mergeCell ref="A25:H25"/>
    <mergeCell ref="B3:H3"/>
    <mergeCell ref="B4:H4"/>
    <mergeCell ref="B5:H5"/>
    <mergeCell ref="A7:A8"/>
    <mergeCell ref="B7:B8"/>
    <mergeCell ref="C7:C8"/>
    <mergeCell ref="D7:E7"/>
    <mergeCell ref="F7:F8"/>
    <mergeCell ref="G7:G8"/>
    <mergeCell ref="H7:H8"/>
    <mergeCell ref="A101:H101"/>
    <mergeCell ref="A49:H49"/>
    <mergeCell ref="A55:H55"/>
    <mergeCell ref="A61:H61"/>
    <mergeCell ref="A66:H66"/>
    <mergeCell ref="A83:H83"/>
    <mergeCell ref="B51:H51"/>
    <mergeCell ref="B59:H59"/>
  </mergeCells>
  <printOptions/>
  <pageMargins left="0.25" right="0.25" top="0.75" bottom="0.75" header="0.3" footer="0.3"/>
  <pageSetup fitToHeight="0" fitToWidth="1" horizontalDpi="600" verticalDpi="600" orientation="portrait" paperSize="9" scale="66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Filippova</cp:lastModifiedBy>
  <cp:lastPrinted>2016-03-31T04:14:00Z</cp:lastPrinted>
  <dcterms:created xsi:type="dcterms:W3CDTF">2016-03-09T03:42:25Z</dcterms:created>
  <dcterms:modified xsi:type="dcterms:W3CDTF">2016-05-31T12:37:18Z</dcterms:modified>
  <cp:category/>
  <cp:version/>
  <cp:contentType/>
  <cp:contentStatus/>
</cp:coreProperties>
</file>