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date">Лист1!$A$4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M11" i="1" l="1"/>
  <c r="M12" i="1"/>
  <c r="M14" i="1"/>
  <c r="M15" i="1"/>
  <c r="M16" i="1"/>
  <c r="M18" i="1"/>
  <c r="M19" i="1"/>
  <c r="M20" i="1"/>
  <c r="M22" i="1"/>
  <c r="M23" i="1"/>
  <c r="M24" i="1"/>
  <c r="M26" i="1"/>
  <c r="M30" i="1"/>
  <c r="M31" i="1"/>
  <c r="M32" i="1"/>
  <c r="M10" i="1"/>
  <c r="N30" i="1"/>
  <c r="N31" i="1"/>
  <c r="N32" i="1"/>
  <c r="L31" i="1" l="1"/>
  <c r="K32" i="1" l="1"/>
  <c r="K31" i="1"/>
  <c r="L32" i="1"/>
  <c r="L30" i="1" s="1"/>
  <c r="L26" i="1"/>
  <c r="L22" i="1"/>
  <c r="L18" i="1"/>
  <c r="L14" i="1"/>
  <c r="L10" i="1"/>
  <c r="K30" i="1" l="1"/>
  <c r="C30" i="2"/>
  <c r="C29" i="2"/>
  <c r="C28" i="2"/>
  <c r="G22" i="1"/>
  <c r="G18" i="1"/>
  <c r="G14" i="1"/>
  <c r="F32" i="1"/>
  <c r="F26" i="1"/>
  <c r="G26" i="1" s="1"/>
  <c r="F18" i="1"/>
  <c r="F14" i="1"/>
  <c r="E30" i="1"/>
  <c r="H30" i="1"/>
  <c r="I30" i="1"/>
  <c r="J30" i="1"/>
  <c r="D31" i="1"/>
  <c r="E31" i="1"/>
  <c r="F31" i="1"/>
  <c r="H31" i="1"/>
  <c r="I31" i="1"/>
  <c r="J31" i="1"/>
  <c r="D32" i="1"/>
  <c r="E32" i="1"/>
  <c r="H32" i="1"/>
  <c r="I32" i="1"/>
  <c r="J32" i="1"/>
  <c r="C31" i="1"/>
  <c r="C32" i="1"/>
  <c r="G28" i="1"/>
  <c r="G12" i="1"/>
  <c r="G11" i="1"/>
  <c r="G10" i="1"/>
  <c r="G31" i="1" l="1"/>
  <c r="G32" i="1"/>
  <c r="F22" i="1"/>
  <c r="F30" i="1" l="1"/>
  <c r="G30" i="1" s="1"/>
</calcChain>
</file>

<file path=xl/sharedStrings.xml><?xml version="1.0" encoding="utf-8"?>
<sst xmlns="http://schemas.openxmlformats.org/spreadsheetml/2006/main" count="71" uniqueCount="30">
  <si>
    <t>Произведено продукции на начало отчетного периода, 
тыс. руб.</t>
  </si>
  <si>
    <t>Произведено продукции на конец отчетного периода,
тыс. руб.</t>
  </si>
  <si>
    <t>Выручка от реализации сельскохозяйственной продукции,
тыс. руб.</t>
  </si>
  <si>
    <t>Прибыль (убыток) до налогообложения,
тыс. руб.</t>
  </si>
  <si>
    <t>Сумма уплаченных налогов,
тыс. руб.</t>
  </si>
  <si>
    <t>Рентабельность, %</t>
  </si>
  <si>
    <t>2013 год:</t>
  </si>
  <si>
    <t>Всего КФХ, в том числе:</t>
  </si>
  <si>
    <t>Начинающие фермеры</t>
  </si>
  <si>
    <t>Семейные животноводческие фермы</t>
  </si>
  <si>
    <t>2014 год:</t>
  </si>
  <si>
    <t>2015 год:</t>
  </si>
  <si>
    <t>2016 год:</t>
  </si>
  <si>
    <t>2017 год:</t>
  </si>
  <si>
    <t>год и мероприятие, в рамках которого получен грант</t>
  </si>
  <si>
    <t>Количество КФХ</t>
  </si>
  <si>
    <t>количество наемных работников</t>
  </si>
  <si>
    <t>план</t>
  </si>
  <si>
    <t>факт</t>
  </si>
  <si>
    <t>Сумма полученного гранта, тыс. руб</t>
  </si>
  <si>
    <t>Относительный прирост  произведенной продукции %</t>
  </si>
  <si>
    <t>Итого:</t>
  </si>
  <si>
    <t>Приобретение земель сельскохозяйственного назначения</t>
  </si>
  <si>
    <t>Приобретение, строительство, ремонт производственных зданий, помещений</t>
  </si>
  <si>
    <t>Приобретение сельскохозяйственных животных</t>
  </si>
  <si>
    <t>Приобретение сельскохозяйственной техники и инвентаря</t>
  </si>
  <si>
    <t>Расход гранта</t>
  </si>
  <si>
    <t>Показатели деятельности крестьянских (фермерских)  хозяйств, получивших грантовую поддержку за 2017 год</t>
  </si>
  <si>
    <t>выполнение плана %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</si>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</sst>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0" fillId="0" borderId="0" xfId="0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  <protection locked="0"/>
    </xf>
    <xf numFmtId="0" fontId="0" fillId="4" borderId="1" xfId="0" applyFill="1" applyBorder="1"/>
    <xf numFmtId="1" fontId="0" fillId="0" borderId="1" xfId="0" applyNumberFormat="1" applyBorder="1"/>
    <xf numFmtId="43" fontId="0" fillId="0" borderId="1" xfId="1" applyFont="1" applyBorder="1"/>
    <xf numFmtId="0" fontId="0" fillId="0" borderId="0" xfId="0" applyBorder="1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43" fontId="0" fillId="4" borderId="1" xfId="1" applyFont="1" applyFill="1" applyBorder="1"/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85" zoomScaleNormal="85" workbookViewId="0">
      <selection activeCell="S11" sqref="S11"/>
    </sheetView>
  </sheetViews>
  <sheetFormatPr defaultRowHeight="15" x14ac:dyDescent="0.25"/>
  <cols>
    <col min="2" max="2" width="17" customWidth="1"/>
    <col min="3" max="3" width="7.85546875" customWidth="1"/>
    <col min="4" max="4" width="14.7109375" style="2" customWidth="1"/>
    <col min="5" max="5" width="15.5703125" customWidth="1"/>
    <col min="6" max="6" width="14.28515625" customWidth="1"/>
    <col min="7" max="7" width="14.28515625" style="2" customWidth="1"/>
    <col min="8" max="8" width="13.28515625" customWidth="1"/>
    <col min="9" max="9" width="12" bestFit="1" customWidth="1"/>
    <col min="10" max="10" width="11" bestFit="1" customWidth="1"/>
    <col min="11" max="13" width="9.140625" style="2"/>
  </cols>
  <sheetData>
    <row r="1" spans="1:14" s="2" customFormat="1" x14ac:dyDescent="0.25">
      <c r="M1" s="2" t="s">
        <v>29</v>
      </c>
    </row>
    <row r="2" spans="1:14" s="2" customForma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 customHeight="1" x14ac:dyDescent="0.25">
      <c r="A3" s="35" t="s">
        <v>14</v>
      </c>
      <c r="B3" s="35"/>
      <c r="C3" s="39" t="s">
        <v>15</v>
      </c>
      <c r="D3" s="35" t="s">
        <v>19</v>
      </c>
      <c r="E3" s="42" t="s">
        <v>0</v>
      </c>
      <c r="F3" s="42" t="s">
        <v>1</v>
      </c>
      <c r="G3" s="36" t="s">
        <v>20</v>
      </c>
      <c r="H3" s="36" t="s">
        <v>2</v>
      </c>
      <c r="I3" s="36" t="s">
        <v>3</v>
      </c>
      <c r="J3" s="36" t="s">
        <v>4</v>
      </c>
      <c r="K3" s="42" t="s">
        <v>16</v>
      </c>
      <c r="L3" s="39"/>
      <c r="M3" s="45"/>
      <c r="N3" s="36" t="s">
        <v>5</v>
      </c>
    </row>
    <row r="4" spans="1:14" ht="15" customHeight="1" x14ac:dyDescent="0.25">
      <c r="A4" s="35"/>
      <c r="B4" s="35"/>
      <c r="C4" s="40"/>
      <c r="D4" s="35"/>
      <c r="E4" s="43"/>
      <c r="F4" s="43"/>
      <c r="G4" s="37"/>
      <c r="H4" s="37"/>
      <c r="I4" s="37"/>
      <c r="J4" s="37"/>
      <c r="K4" s="43"/>
      <c r="L4" s="40"/>
      <c r="M4" s="46"/>
      <c r="N4" s="37"/>
    </row>
    <row r="5" spans="1:14" ht="15" customHeight="1" x14ac:dyDescent="0.25">
      <c r="A5" s="35"/>
      <c r="B5" s="35"/>
      <c r="C5" s="40"/>
      <c r="D5" s="35"/>
      <c r="E5" s="43"/>
      <c r="F5" s="43"/>
      <c r="G5" s="37"/>
      <c r="H5" s="37"/>
      <c r="I5" s="37"/>
      <c r="J5" s="37"/>
      <c r="K5" s="43"/>
      <c r="L5" s="40"/>
      <c r="M5" s="46"/>
      <c r="N5" s="37"/>
    </row>
    <row r="6" spans="1:14" ht="15.75" customHeight="1" x14ac:dyDescent="0.25">
      <c r="A6" s="35"/>
      <c r="B6" s="35"/>
      <c r="C6" s="40"/>
      <c r="D6" s="35"/>
      <c r="E6" s="43"/>
      <c r="F6" s="43"/>
      <c r="G6" s="37"/>
      <c r="H6" s="37"/>
      <c r="I6" s="37"/>
      <c r="J6" s="37"/>
      <c r="K6" s="35" t="s">
        <v>17</v>
      </c>
      <c r="L6" s="35" t="s">
        <v>18</v>
      </c>
      <c r="M6" s="35" t="s">
        <v>28</v>
      </c>
      <c r="N6" s="37"/>
    </row>
    <row r="7" spans="1:14" ht="36" customHeight="1" x14ac:dyDescent="0.25">
      <c r="A7" s="35"/>
      <c r="B7" s="35"/>
      <c r="C7" s="41"/>
      <c r="D7" s="35"/>
      <c r="E7" s="44"/>
      <c r="F7" s="44"/>
      <c r="G7" s="38"/>
      <c r="H7" s="38"/>
      <c r="I7" s="38"/>
      <c r="J7" s="38"/>
      <c r="K7" s="35"/>
      <c r="L7" s="35"/>
      <c r="M7" s="35"/>
      <c r="N7" s="38"/>
    </row>
    <row r="8" spans="1:14" x14ac:dyDescent="0.25">
      <c r="A8" s="47">
        <v>1</v>
      </c>
      <c r="B8" s="48"/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25">
        <v>12</v>
      </c>
      <c r="N8" s="8">
        <v>13</v>
      </c>
    </row>
    <row r="9" spans="1:14" ht="15.75" x14ac:dyDescent="0.25">
      <c r="A9" s="33" t="s">
        <v>6</v>
      </c>
      <c r="B9" s="3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.75" x14ac:dyDescent="0.25">
      <c r="A10" s="29" t="s">
        <v>7</v>
      </c>
      <c r="B10" s="30"/>
      <c r="C10" s="9">
        <v>38</v>
      </c>
      <c r="D10" s="15">
        <v>54207</v>
      </c>
      <c r="E10" s="10">
        <v>10209.697792000001</v>
      </c>
      <c r="F10" s="10">
        <v>11024.316800000001</v>
      </c>
      <c r="G10" s="10">
        <f>(F10-E10)/E10*100</f>
        <v>7.9788748364159181</v>
      </c>
      <c r="H10" s="10">
        <v>13366</v>
      </c>
      <c r="I10" s="10">
        <v>2048.96</v>
      </c>
      <c r="J10" s="10">
        <v>1686</v>
      </c>
      <c r="K10" s="13">
        <v>35</v>
      </c>
      <c r="L10" s="13">
        <f>L11+L12</f>
        <v>25</v>
      </c>
      <c r="M10" s="10">
        <f>(L10/K10)*100</f>
        <v>71.428571428571431</v>
      </c>
      <c r="N10" s="10">
        <v>15.329642376178363</v>
      </c>
    </row>
    <row r="11" spans="1:14" ht="15.75" x14ac:dyDescent="0.25">
      <c r="A11" s="29" t="s">
        <v>8</v>
      </c>
      <c r="B11" s="30"/>
      <c r="C11" s="3">
        <v>22</v>
      </c>
      <c r="D11" s="16">
        <v>27671</v>
      </c>
      <c r="E11" s="10">
        <v>3164.3377919999998</v>
      </c>
      <c r="F11" s="10">
        <v>3366.3168000000001</v>
      </c>
      <c r="G11" s="10">
        <f>(F11-E11)/E11*100</f>
        <v>6.3829787234042632</v>
      </c>
      <c r="H11" s="4">
        <v>4356</v>
      </c>
      <c r="I11" s="4">
        <v>696.96</v>
      </c>
      <c r="J11" s="4">
        <v>660</v>
      </c>
      <c r="K11" s="12">
        <v>18</v>
      </c>
      <c r="L11" s="12">
        <v>16</v>
      </c>
      <c r="M11" s="10">
        <f t="shared" ref="M11:M32" si="0">(L11/K11)*100</f>
        <v>88.888888888888886</v>
      </c>
      <c r="N11" s="10">
        <v>16</v>
      </c>
    </row>
    <row r="12" spans="1:14" ht="15.75" x14ac:dyDescent="0.25">
      <c r="A12" s="29" t="s">
        <v>9</v>
      </c>
      <c r="B12" s="30"/>
      <c r="C12" s="3">
        <v>16</v>
      </c>
      <c r="D12" s="16">
        <v>26536</v>
      </c>
      <c r="E12" s="10">
        <v>7045.3600000000006</v>
      </c>
      <c r="F12" s="10">
        <v>7658</v>
      </c>
      <c r="G12" s="10">
        <f>(F12-E12)/E12*100</f>
        <v>8.6956521739130341</v>
      </c>
      <c r="H12" s="4">
        <v>9010</v>
      </c>
      <c r="I12" s="4">
        <v>1352</v>
      </c>
      <c r="J12" s="4">
        <v>1026</v>
      </c>
      <c r="K12" s="12">
        <v>17</v>
      </c>
      <c r="L12" s="12">
        <v>9</v>
      </c>
      <c r="M12" s="10">
        <f t="shared" si="0"/>
        <v>52.941176470588239</v>
      </c>
      <c r="N12" s="10">
        <v>15.005549389567147</v>
      </c>
    </row>
    <row r="13" spans="1:14" ht="15.75" x14ac:dyDescent="0.25">
      <c r="A13" s="31" t="s">
        <v>10</v>
      </c>
      <c r="B13" s="32"/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.75" x14ac:dyDescent="0.25">
      <c r="A14" s="29" t="s">
        <v>7</v>
      </c>
      <c r="B14" s="30"/>
      <c r="C14" s="9">
        <v>45</v>
      </c>
      <c r="D14" s="15">
        <v>56110</v>
      </c>
      <c r="E14" s="10">
        <v>14429.153408</v>
      </c>
      <c r="F14" s="10">
        <f>F15+F16</f>
        <v>15350.163200000003</v>
      </c>
      <c r="G14" s="10">
        <f>(G15+G16)/2</f>
        <v>7.165</v>
      </c>
      <c r="H14" s="10">
        <v>19628</v>
      </c>
      <c r="I14" s="10">
        <v>2943.04</v>
      </c>
      <c r="J14" s="10">
        <v>1455</v>
      </c>
      <c r="K14" s="13">
        <v>40</v>
      </c>
      <c r="L14" s="13">
        <f>L15+L16</f>
        <v>15</v>
      </c>
      <c r="M14" s="10">
        <f t="shared" si="0"/>
        <v>37.5</v>
      </c>
      <c r="N14" s="10">
        <v>14.994090075402486</v>
      </c>
    </row>
    <row r="15" spans="1:14" ht="15.75" x14ac:dyDescent="0.25">
      <c r="A15" s="29" t="s">
        <v>8</v>
      </c>
      <c r="B15" s="30"/>
      <c r="C15" s="3">
        <v>38</v>
      </c>
      <c r="D15" s="16">
        <v>44999</v>
      </c>
      <c r="E15" s="10">
        <v>5551.1166080000003</v>
      </c>
      <c r="F15" s="10">
        <v>5905.4432000000006</v>
      </c>
      <c r="G15" s="10">
        <v>6.38</v>
      </c>
      <c r="H15" s="4">
        <v>7828</v>
      </c>
      <c r="I15" s="4">
        <v>1409.04</v>
      </c>
      <c r="J15" s="4">
        <v>1140</v>
      </c>
      <c r="K15" s="12">
        <v>32</v>
      </c>
      <c r="L15" s="12">
        <v>5</v>
      </c>
      <c r="M15" s="10">
        <f t="shared" si="0"/>
        <v>15.625</v>
      </c>
      <c r="N15" s="10">
        <v>18</v>
      </c>
    </row>
    <row r="16" spans="1:14" ht="15.75" x14ac:dyDescent="0.25">
      <c r="A16" s="29" t="s">
        <v>9</v>
      </c>
      <c r="B16" s="30"/>
      <c r="C16" s="3">
        <v>7</v>
      </c>
      <c r="D16" s="16">
        <v>11111</v>
      </c>
      <c r="E16" s="10">
        <v>8878.0367999999999</v>
      </c>
      <c r="F16" s="10">
        <v>9444.7200000000012</v>
      </c>
      <c r="G16" s="10">
        <v>7.95</v>
      </c>
      <c r="H16" s="4">
        <v>11800</v>
      </c>
      <c r="I16" s="4">
        <v>1534</v>
      </c>
      <c r="J16" s="4">
        <v>315</v>
      </c>
      <c r="K16" s="12">
        <v>8</v>
      </c>
      <c r="L16" s="12">
        <v>10</v>
      </c>
      <c r="M16" s="10">
        <f t="shared" si="0"/>
        <v>125</v>
      </c>
      <c r="N16" s="10">
        <v>13</v>
      </c>
    </row>
    <row r="17" spans="1:16" ht="15.75" x14ac:dyDescent="0.25">
      <c r="A17" s="31" t="s">
        <v>11</v>
      </c>
      <c r="B17" s="32"/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6" ht="15.75" x14ac:dyDescent="0.25">
      <c r="A18" s="29" t="s">
        <v>7</v>
      </c>
      <c r="B18" s="30"/>
      <c r="C18" s="9">
        <v>75</v>
      </c>
      <c r="D18" s="15">
        <v>99647</v>
      </c>
      <c r="E18" s="10">
        <v>28199.467584000002</v>
      </c>
      <c r="F18" s="10">
        <f>F19+F20</f>
        <v>29999.4336</v>
      </c>
      <c r="G18" s="10">
        <f>(G19+G20)/2</f>
        <v>7.03</v>
      </c>
      <c r="H18" s="10">
        <v>38058</v>
      </c>
      <c r="I18" s="10">
        <v>5449.920000000001</v>
      </c>
      <c r="J18" s="10">
        <v>1725</v>
      </c>
      <c r="K18" s="13">
        <v>67</v>
      </c>
      <c r="L18" s="13">
        <f>L19+L20</f>
        <v>14</v>
      </c>
      <c r="M18" s="10">
        <f t="shared" si="0"/>
        <v>20.8955223880597</v>
      </c>
      <c r="N18" s="10">
        <v>14.320037836985655</v>
      </c>
      <c r="P18" s="1"/>
    </row>
    <row r="19" spans="1:16" ht="15.75" x14ac:dyDescent="0.25">
      <c r="A19" s="29" t="s">
        <v>8</v>
      </c>
      <c r="B19" s="30"/>
      <c r="C19" s="3">
        <v>45</v>
      </c>
      <c r="D19" s="16">
        <v>58655.1</v>
      </c>
      <c r="E19" s="10">
        <v>4423.9708799999999</v>
      </c>
      <c r="F19" s="10">
        <v>4706.3519999999999</v>
      </c>
      <c r="G19" s="10">
        <v>6.98</v>
      </c>
      <c r="H19" s="4">
        <v>6090</v>
      </c>
      <c r="I19" s="4">
        <v>974.40000000000055</v>
      </c>
      <c r="J19" s="4">
        <v>810</v>
      </c>
      <c r="K19" s="12">
        <v>43</v>
      </c>
      <c r="L19" s="12">
        <v>5</v>
      </c>
      <c r="M19" s="10">
        <f t="shared" si="0"/>
        <v>11.627906976744185</v>
      </c>
      <c r="N19" s="10">
        <v>16.000000000000007</v>
      </c>
    </row>
    <row r="20" spans="1:16" ht="15.75" x14ac:dyDescent="0.25">
      <c r="A20" s="29" t="s">
        <v>9</v>
      </c>
      <c r="B20" s="30"/>
      <c r="C20" s="3">
        <v>30</v>
      </c>
      <c r="D20" s="16">
        <v>40991.9</v>
      </c>
      <c r="E20" s="10">
        <v>23775.496704000001</v>
      </c>
      <c r="F20" s="10">
        <v>25293.081600000001</v>
      </c>
      <c r="G20" s="10">
        <v>7.08</v>
      </c>
      <c r="H20" s="4">
        <v>31968</v>
      </c>
      <c r="I20" s="4">
        <v>4475.5200000000004</v>
      </c>
      <c r="J20" s="4">
        <v>915</v>
      </c>
      <c r="K20" s="12">
        <v>24</v>
      </c>
      <c r="L20" s="12">
        <v>9</v>
      </c>
      <c r="M20" s="10">
        <f t="shared" si="0"/>
        <v>37.5</v>
      </c>
      <c r="N20" s="10">
        <v>14.000000000000002</v>
      </c>
    </row>
    <row r="21" spans="1:16" ht="15.75" x14ac:dyDescent="0.25">
      <c r="A21" s="31" t="s">
        <v>12</v>
      </c>
      <c r="B21" s="32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6" ht="15.75" x14ac:dyDescent="0.25">
      <c r="A22" s="29" t="s">
        <v>7</v>
      </c>
      <c r="B22" s="30"/>
      <c r="C22" s="9">
        <v>121</v>
      </c>
      <c r="D22" s="15">
        <v>151590</v>
      </c>
      <c r="E22" s="10">
        <v>51476.90867199999</v>
      </c>
      <c r="F22" s="10">
        <f>F23+F24</f>
        <v>54762.668799999999</v>
      </c>
      <c r="G22" s="10">
        <f>(G23+G24)/2</f>
        <v>7.1099999999999994</v>
      </c>
      <c r="H22" s="10">
        <v>68637</v>
      </c>
      <c r="I22" s="10">
        <v>9112.3600000000042</v>
      </c>
      <c r="J22" s="10">
        <v>3770</v>
      </c>
      <c r="K22" s="13">
        <v>107</v>
      </c>
      <c r="L22" s="13">
        <f>L23+L24</f>
        <v>38</v>
      </c>
      <c r="M22" s="10">
        <f t="shared" si="0"/>
        <v>35.514018691588781</v>
      </c>
      <c r="N22" s="10">
        <v>13.276163002462235</v>
      </c>
    </row>
    <row r="23" spans="1:16" ht="15.75" x14ac:dyDescent="0.25">
      <c r="A23" s="29" t="s">
        <v>8</v>
      </c>
      <c r="B23" s="30"/>
      <c r="C23" s="3">
        <v>85</v>
      </c>
      <c r="D23" s="16">
        <v>103338</v>
      </c>
      <c r="E23" s="10">
        <v>14097.364239999999</v>
      </c>
      <c r="F23" s="10">
        <v>14997.196</v>
      </c>
      <c r="G23" s="10">
        <v>6.89</v>
      </c>
      <c r="H23" s="4">
        <v>18955</v>
      </c>
      <c r="I23" s="4">
        <v>2653.7000000000007</v>
      </c>
      <c r="J23" s="4">
        <v>2610</v>
      </c>
      <c r="K23" s="12">
        <v>74</v>
      </c>
      <c r="L23" s="12">
        <v>15</v>
      </c>
      <c r="M23" s="10">
        <f t="shared" si="0"/>
        <v>20.27027027027027</v>
      </c>
      <c r="N23" s="10">
        <v>14.000000000000004</v>
      </c>
    </row>
    <row r="24" spans="1:16" ht="15.75" x14ac:dyDescent="0.25">
      <c r="A24" s="29" t="s">
        <v>9</v>
      </c>
      <c r="B24" s="30"/>
      <c r="C24" s="3">
        <v>36</v>
      </c>
      <c r="D24" s="16">
        <v>48252</v>
      </c>
      <c r="E24" s="10">
        <v>37379.544431999995</v>
      </c>
      <c r="F24" s="10">
        <v>39765.472799999996</v>
      </c>
      <c r="G24" s="10">
        <v>7.33</v>
      </c>
      <c r="H24" s="4">
        <v>49682</v>
      </c>
      <c r="I24" s="4">
        <v>6458.6600000000035</v>
      </c>
      <c r="J24" s="4">
        <v>1160</v>
      </c>
      <c r="K24" s="12">
        <v>33</v>
      </c>
      <c r="L24" s="12">
        <v>23</v>
      </c>
      <c r="M24" s="10">
        <f t="shared" si="0"/>
        <v>69.696969696969703</v>
      </c>
      <c r="N24" s="10">
        <v>13.000000000000005</v>
      </c>
    </row>
    <row r="25" spans="1:16" ht="15.75" x14ac:dyDescent="0.25">
      <c r="A25" s="31" t="s">
        <v>13</v>
      </c>
      <c r="B25" s="32"/>
      <c r="C25" s="5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6" ht="15.75" x14ac:dyDescent="0.25">
      <c r="A26" s="29" t="s">
        <v>7</v>
      </c>
      <c r="B26" s="30"/>
      <c r="C26" s="9">
        <v>49</v>
      </c>
      <c r="D26" s="15">
        <v>63465.334000000003</v>
      </c>
      <c r="E26" s="10">
        <v>17438.099999999999</v>
      </c>
      <c r="F26" s="10">
        <f>F27+F28</f>
        <v>23760.1</v>
      </c>
      <c r="G26" s="10">
        <f>(F26-E26)/E26*100</f>
        <v>36.253949684885399</v>
      </c>
      <c r="H26" s="10">
        <v>23011.310000000005</v>
      </c>
      <c r="I26" s="10">
        <v>3353.66</v>
      </c>
      <c r="J26" s="10">
        <v>934.95</v>
      </c>
      <c r="K26" s="13">
        <v>28</v>
      </c>
      <c r="L26" s="13">
        <f>L27+L28</f>
        <v>9</v>
      </c>
      <c r="M26" s="10">
        <f t="shared" si="0"/>
        <v>32.142857142857146</v>
      </c>
      <c r="N26" s="10">
        <v>14.573963846473752</v>
      </c>
    </row>
    <row r="27" spans="1:16" ht="15.75" x14ac:dyDescent="0.25">
      <c r="A27" s="29" t="s">
        <v>8</v>
      </c>
      <c r="B27" s="30"/>
      <c r="C27" s="9">
        <v>16</v>
      </c>
      <c r="D27" s="15">
        <v>22100</v>
      </c>
      <c r="E27" s="10">
        <v>1391.28</v>
      </c>
      <c r="F27" s="10">
        <v>3160.6</v>
      </c>
      <c r="G27" s="10">
        <v>127.17</v>
      </c>
      <c r="H27" s="10">
        <v>2915.75</v>
      </c>
      <c r="I27" s="10">
        <v>473.15</v>
      </c>
      <c r="J27" s="10">
        <v>219.56</v>
      </c>
      <c r="K27" s="13"/>
      <c r="L27" s="13">
        <v>2</v>
      </c>
      <c r="M27" s="10"/>
      <c r="N27" s="10">
        <v>16.227385749807084</v>
      </c>
    </row>
    <row r="28" spans="1:16" ht="15.75" x14ac:dyDescent="0.25">
      <c r="A28" s="29" t="s">
        <v>9</v>
      </c>
      <c r="B28" s="30"/>
      <c r="C28" s="9">
        <v>33</v>
      </c>
      <c r="D28" s="14">
        <v>41365.334000000003</v>
      </c>
      <c r="E28" s="10">
        <v>16046.82</v>
      </c>
      <c r="F28" s="10">
        <v>20599.5</v>
      </c>
      <c r="G28" s="10">
        <f>(F28-E28)/E28*100</f>
        <v>28.371228692039917</v>
      </c>
      <c r="H28" s="10">
        <v>20095.560000000005</v>
      </c>
      <c r="I28" s="10">
        <v>2880.5099999999998</v>
      </c>
      <c r="J28" s="10">
        <v>715.3900000000001</v>
      </c>
      <c r="K28" s="13"/>
      <c r="L28" s="13">
        <v>7</v>
      </c>
      <c r="M28" s="10"/>
      <c r="N28" s="10">
        <v>14.334061852468899</v>
      </c>
    </row>
    <row r="29" spans="1:16" x14ac:dyDescent="0.25">
      <c r="A29" s="26" t="s">
        <v>21</v>
      </c>
      <c r="B29" s="2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6" ht="15.75" x14ac:dyDescent="0.25">
      <c r="A30" s="27" t="s">
        <v>7</v>
      </c>
      <c r="B30" s="27"/>
      <c r="C30" s="18">
        <f>C26+C22+C18+C14+C10</f>
        <v>328</v>
      </c>
      <c r="D30" s="19">
        <f>D26+D22+D18+D14+D10</f>
        <v>425019.33400000003</v>
      </c>
      <c r="E30" s="19">
        <f t="shared" ref="E30:J30" si="1">E26+E22+E18+E14+E10</f>
        <v>121753.327456</v>
      </c>
      <c r="F30" s="19">
        <f t="shared" si="1"/>
        <v>134896.68239999999</v>
      </c>
      <c r="G30" s="10">
        <f>(F30-E30)/E30*100</f>
        <v>10.795068371950508</v>
      </c>
      <c r="H30" s="19">
        <f t="shared" si="1"/>
        <v>162700.31</v>
      </c>
      <c r="I30" s="19">
        <f t="shared" si="1"/>
        <v>22907.940000000006</v>
      </c>
      <c r="J30" s="19">
        <f t="shared" si="1"/>
        <v>9570.9500000000007</v>
      </c>
      <c r="K30" s="18">
        <f>K31+K32</f>
        <v>249</v>
      </c>
      <c r="L30" s="18">
        <f>L31+L32</f>
        <v>101</v>
      </c>
      <c r="M30" s="10">
        <f t="shared" si="0"/>
        <v>40.562248995983936</v>
      </c>
      <c r="N30" s="10">
        <f>(N26+N22+N18+N14+N10)/5</f>
        <v>14.4987794275005</v>
      </c>
    </row>
    <row r="31" spans="1:16" ht="15.75" x14ac:dyDescent="0.25">
      <c r="A31" s="27" t="s">
        <v>8</v>
      </c>
      <c r="B31" s="27"/>
      <c r="C31" s="18">
        <f t="shared" ref="C31:J32" si="2">C27+C23+C19+C15+C11</f>
        <v>206</v>
      </c>
      <c r="D31" s="19">
        <f t="shared" si="2"/>
        <v>256763.1</v>
      </c>
      <c r="E31" s="19">
        <f t="shared" si="2"/>
        <v>28628.069519999997</v>
      </c>
      <c r="F31" s="19">
        <f t="shared" si="2"/>
        <v>32135.907999999999</v>
      </c>
      <c r="G31" s="10">
        <f t="shared" ref="G31:G32" si="3">(F31-E31)/E31*100</f>
        <v>12.253143641241243</v>
      </c>
      <c r="H31" s="19">
        <f t="shared" si="2"/>
        <v>40144.75</v>
      </c>
      <c r="I31" s="19">
        <f t="shared" si="2"/>
        <v>6207.2500000000018</v>
      </c>
      <c r="J31" s="19">
        <f t="shared" si="2"/>
        <v>5439.5599999999995</v>
      </c>
      <c r="K31" s="18">
        <f>K27+K23+K19+K15+K11</f>
        <v>167</v>
      </c>
      <c r="L31" s="18">
        <f>L27+L23+L19+L15+L11</f>
        <v>43</v>
      </c>
      <c r="M31" s="10">
        <f t="shared" si="0"/>
        <v>25.748502994011975</v>
      </c>
      <c r="N31" s="10">
        <f t="shared" ref="N31:N32" si="4">(N27+N23+N19+N15+N11)/5</f>
        <v>16.045477149961421</v>
      </c>
    </row>
    <row r="32" spans="1:16" ht="15.75" x14ac:dyDescent="0.25">
      <c r="A32" s="27" t="s">
        <v>9</v>
      </c>
      <c r="B32" s="27"/>
      <c r="C32" s="18">
        <f t="shared" si="2"/>
        <v>122</v>
      </c>
      <c r="D32" s="19">
        <f t="shared" si="2"/>
        <v>168256.234</v>
      </c>
      <c r="E32" s="19">
        <f t="shared" si="2"/>
        <v>93125.257935999995</v>
      </c>
      <c r="F32" s="19">
        <f t="shared" si="2"/>
        <v>102760.77439999999</v>
      </c>
      <c r="G32" s="10">
        <f t="shared" si="3"/>
        <v>10.346834658564893</v>
      </c>
      <c r="H32" s="19">
        <f t="shared" si="2"/>
        <v>122555.56</v>
      </c>
      <c r="I32" s="19">
        <f t="shared" si="2"/>
        <v>16700.690000000002</v>
      </c>
      <c r="J32" s="19">
        <f t="shared" si="2"/>
        <v>4131.3900000000003</v>
      </c>
      <c r="K32" s="18">
        <f>K28+K24+K20+K16+K12</f>
        <v>82</v>
      </c>
      <c r="L32" s="18">
        <f>L28+L24+L20+L16+L12</f>
        <v>58</v>
      </c>
      <c r="M32" s="10">
        <f t="shared" si="0"/>
        <v>70.731707317073173</v>
      </c>
      <c r="N32" s="10">
        <f t="shared" si="4"/>
        <v>13.867922248407211</v>
      </c>
    </row>
  </sheetData>
  <mergeCells count="40">
    <mergeCell ref="N3:N7"/>
    <mergeCell ref="H3:H7"/>
    <mergeCell ref="A8:B8"/>
    <mergeCell ref="A3:B7"/>
    <mergeCell ref="A9:B9"/>
    <mergeCell ref="K6:K7"/>
    <mergeCell ref="L6:L7"/>
    <mergeCell ref="I3:I7"/>
    <mergeCell ref="J3:J7"/>
    <mergeCell ref="C3:C7"/>
    <mergeCell ref="D3:D7"/>
    <mergeCell ref="G3:G7"/>
    <mergeCell ref="E3:E7"/>
    <mergeCell ref="F3:F7"/>
    <mergeCell ref="K3:M5"/>
    <mergeCell ref="M6:M7"/>
    <mergeCell ref="A10:B10"/>
    <mergeCell ref="A11:B11"/>
    <mergeCell ref="A21:B21"/>
    <mergeCell ref="A12:B12"/>
    <mergeCell ref="A13:B13"/>
    <mergeCell ref="A14:B14"/>
    <mergeCell ref="A15:B15"/>
    <mergeCell ref="A16:B16"/>
    <mergeCell ref="A29:B29"/>
    <mergeCell ref="A30:B30"/>
    <mergeCell ref="A31:B31"/>
    <mergeCell ref="A32:B32"/>
    <mergeCell ref="A2:N2"/>
    <mergeCell ref="A27:B27"/>
    <mergeCell ref="A28:B28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7" workbookViewId="0">
      <selection activeCell="E2" sqref="E2:E5"/>
    </sheetView>
  </sheetViews>
  <sheetFormatPr defaultRowHeight="15" x14ac:dyDescent="0.25"/>
  <cols>
    <col min="2" max="2" width="18.42578125" customWidth="1"/>
    <col min="3" max="3" width="12.28515625" customWidth="1"/>
    <col min="4" max="4" width="16.5703125" customWidth="1"/>
    <col min="5" max="5" width="15.7109375" customWidth="1"/>
    <col min="6" max="6" width="16.85546875" customWidth="1"/>
    <col min="7" max="7" width="17.85546875" customWidth="1"/>
  </cols>
  <sheetData>
    <row r="1" spans="1:9" ht="15.75" customHeight="1" x14ac:dyDescent="0.25">
      <c r="A1" s="35" t="s">
        <v>14</v>
      </c>
      <c r="B1" s="35"/>
      <c r="C1" s="35" t="s">
        <v>15</v>
      </c>
      <c r="D1" s="35" t="s">
        <v>26</v>
      </c>
      <c r="E1" s="35"/>
      <c r="F1" s="35"/>
      <c r="G1" s="35"/>
      <c r="H1" s="11"/>
      <c r="I1" s="11"/>
    </row>
    <row r="2" spans="1:9" ht="15" customHeight="1" x14ac:dyDescent="0.25">
      <c r="A2" s="35"/>
      <c r="B2" s="35"/>
      <c r="C2" s="35"/>
      <c r="D2" s="49" t="s">
        <v>22</v>
      </c>
      <c r="E2" s="49" t="s">
        <v>23</v>
      </c>
      <c r="F2" s="49" t="s">
        <v>24</v>
      </c>
      <c r="G2" s="49" t="s">
        <v>25</v>
      </c>
      <c r="H2" s="20"/>
      <c r="I2" s="20"/>
    </row>
    <row r="3" spans="1:9" ht="15" customHeight="1" x14ac:dyDescent="0.25">
      <c r="A3" s="35"/>
      <c r="B3" s="35"/>
      <c r="C3" s="35"/>
      <c r="D3" s="49"/>
      <c r="E3" s="49"/>
      <c r="F3" s="49"/>
      <c r="G3" s="49"/>
    </row>
    <row r="4" spans="1:9" ht="15" customHeight="1" x14ac:dyDescent="0.25">
      <c r="A4" s="35"/>
      <c r="B4" s="35"/>
      <c r="C4" s="35"/>
      <c r="D4" s="49"/>
      <c r="E4" s="49"/>
      <c r="F4" s="49"/>
      <c r="G4" s="49"/>
    </row>
    <row r="5" spans="1:9" ht="58.5" customHeight="1" x14ac:dyDescent="0.25">
      <c r="A5" s="35"/>
      <c r="B5" s="35"/>
      <c r="C5" s="35"/>
      <c r="D5" s="49"/>
      <c r="E5" s="49"/>
      <c r="F5" s="49"/>
      <c r="G5" s="49"/>
    </row>
    <row r="6" spans="1:9" x14ac:dyDescent="0.25">
      <c r="A6" s="52">
        <v>1</v>
      </c>
      <c r="B6" s="52"/>
      <c r="C6" s="7">
        <v>2</v>
      </c>
      <c r="D6" s="22">
        <v>3</v>
      </c>
      <c r="E6" s="22">
        <v>4</v>
      </c>
      <c r="F6" s="22">
        <v>5</v>
      </c>
      <c r="G6" s="22">
        <v>6</v>
      </c>
    </row>
    <row r="7" spans="1:9" ht="15.75" x14ac:dyDescent="0.25">
      <c r="A7" s="53" t="s">
        <v>6</v>
      </c>
      <c r="B7" s="53"/>
      <c r="C7" s="21"/>
      <c r="D7" s="17"/>
      <c r="E7" s="17"/>
      <c r="F7" s="17"/>
      <c r="G7" s="17"/>
    </row>
    <row r="8" spans="1:9" ht="15.75" x14ac:dyDescent="0.25">
      <c r="A8" s="27" t="s">
        <v>7</v>
      </c>
      <c r="B8" s="27"/>
      <c r="C8" s="9">
        <v>38</v>
      </c>
      <c r="D8" s="19">
        <v>3689.46666</v>
      </c>
      <c r="E8" s="19">
        <v>4708.7911100000001</v>
      </c>
      <c r="F8" s="19">
        <v>28068.488880000001</v>
      </c>
      <c r="G8" s="19">
        <v>38505.45551</v>
      </c>
    </row>
    <row r="9" spans="1:9" ht="15.75" x14ac:dyDescent="0.25">
      <c r="A9" s="27" t="s">
        <v>8</v>
      </c>
      <c r="B9" s="27"/>
      <c r="C9" s="3">
        <v>22</v>
      </c>
      <c r="D9" s="19">
        <v>3689.46666</v>
      </c>
      <c r="E9" s="19">
        <v>3382.0111099999999</v>
      </c>
      <c r="F9" s="19">
        <v>8608.7555499999999</v>
      </c>
      <c r="G9" s="19">
        <v>15065.32221</v>
      </c>
    </row>
    <row r="10" spans="1:9" ht="15.75" x14ac:dyDescent="0.25">
      <c r="A10" s="27" t="s">
        <v>9</v>
      </c>
      <c r="B10" s="27"/>
      <c r="C10" s="3">
        <v>16</v>
      </c>
      <c r="D10" s="19">
        <v>0</v>
      </c>
      <c r="E10" s="19">
        <v>1326.78</v>
      </c>
      <c r="F10" s="19">
        <v>19459.733329999999</v>
      </c>
      <c r="G10" s="19">
        <v>23440.133300000001</v>
      </c>
    </row>
    <row r="11" spans="1:9" ht="15.75" x14ac:dyDescent="0.25">
      <c r="A11" s="50" t="s">
        <v>10</v>
      </c>
      <c r="B11" s="50"/>
      <c r="C11" s="21"/>
      <c r="D11" s="23"/>
      <c r="E11" s="23"/>
      <c r="F11" s="23"/>
      <c r="G11" s="23"/>
    </row>
    <row r="12" spans="1:9" ht="15.75" x14ac:dyDescent="0.25">
      <c r="A12" s="27" t="s">
        <v>7</v>
      </c>
      <c r="B12" s="27"/>
      <c r="C12" s="9">
        <v>45</v>
      </c>
      <c r="D12" s="19">
        <v>5999.8666599999997</v>
      </c>
      <c r="E12" s="19">
        <v>5766.5417699999998</v>
      </c>
      <c r="F12" s="19">
        <v>22147.755539999998</v>
      </c>
      <c r="G12" s="19">
        <v>34314.172209999997</v>
      </c>
    </row>
    <row r="13" spans="1:9" ht="15.75" x14ac:dyDescent="0.25">
      <c r="A13" s="27" t="s">
        <v>8</v>
      </c>
      <c r="B13" s="27"/>
      <c r="C13" s="3">
        <v>38</v>
      </c>
      <c r="D13" s="19">
        <v>5999.8666599999997</v>
      </c>
      <c r="E13" s="19">
        <v>5499.8777700000001</v>
      </c>
      <c r="F13" s="19">
        <v>13999.68888</v>
      </c>
      <c r="G13" s="19">
        <v>24499.455549999999</v>
      </c>
    </row>
    <row r="14" spans="1:9" ht="15.75" x14ac:dyDescent="0.25">
      <c r="A14" s="27" t="s">
        <v>9</v>
      </c>
      <c r="B14" s="27"/>
      <c r="C14" s="3">
        <v>7</v>
      </c>
      <c r="D14" s="19">
        <v>0</v>
      </c>
      <c r="E14" s="19">
        <v>266.66399999999999</v>
      </c>
      <c r="F14" s="19">
        <v>8148.0666600000004</v>
      </c>
      <c r="G14" s="19">
        <v>9814.71666</v>
      </c>
    </row>
    <row r="15" spans="1:9" ht="15.75" x14ac:dyDescent="0.25">
      <c r="A15" s="50" t="s">
        <v>11</v>
      </c>
      <c r="B15" s="50"/>
      <c r="C15" s="21"/>
      <c r="D15" s="23"/>
      <c r="E15" s="23"/>
      <c r="F15" s="23"/>
      <c r="G15" s="23"/>
    </row>
    <row r="16" spans="1:9" ht="15.75" x14ac:dyDescent="0.25">
      <c r="A16" s="27" t="s">
        <v>7</v>
      </c>
      <c r="B16" s="27"/>
      <c r="C16" s="9">
        <v>75</v>
      </c>
      <c r="D16" s="19">
        <v>7820.68</v>
      </c>
      <c r="E16" s="19">
        <v>8152.7622499999998</v>
      </c>
      <c r="F16" s="19">
        <v>48308.979930000001</v>
      </c>
      <c r="G16" s="19">
        <v>68143.954989999998</v>
      </c>
    </row>
    <row r="17" spans="1:7" ht="15.75" x14ac:dyDescent="0.25">
      <c r="A17" s="27" t="s">
        <v>8</v>
      </c>
      <c r="B17" s="27"/>
      <c r="C17" s="3">
        <v>45</v>
      </c>
      <c r="D17" s="19">
        <v>7820.68</v>
      </c>
      <c r="E17" s="19">
        <v>7168.9566599999998</v>
      </c>
      <c r="F17" s="19">
        <v>18248.25333</v>
      </c>
      <c r="G17" s="19">
        <v>31934.443329999998</v>
      </c>
    </row>
    <row r="18" spans="1:7" ht="15.75" x14ac:dyDescent="0.25">
      <c r="A18" s="27" t="s">
        <v>9</v>
      </c>
      <c r="B18" s="27"/>
      <c r="C18" s="3">
        <v>30</v>
      </c>
      <c r="D18" s="19">
        <v>0</v>
      </c>
      <c r="E18" s="19">
        <v>983.80559000000005</v>
      </c>
      <c r="F18" s="19">
        <v>30060.726600000002</v>
      </c>
      <c r="G18" s="19">
        <v>36209.511659999996</v>
      </c>
    </row>
    <row r="19" spans="1:7" ht="15.75" x14ac:dyDescent="0.25">
      <c r="A19" s="51" t="s">
        <v>12</v>
      </c>
      <c r="B19" s="51"/>
      <c r="C19" s="21"/>
      <c r="D19" s="23"/>
      <c r="E19" s="23"/>
      <c r="F19" s="23"/>
      <c r="G19" s="23"/>
    </row>
    <row r="20" spans="1:7" ht="15.75" x14ac:dyDescent="0.25">
      <c r="A20" s="27" t="s">
        <v>7</v>
      </c>
      <c r="B20" s="27"/>
      <c r="C20" s="9">
        <v>121</v>
      </c>
      <c r="D20" s="19">
        <v>6889.2</v>
      </c>
      <c r="E20" s="19">
        <v>16084.647999999999</v>
      </c>
      <c r="F20" s="19">
        <v>69830.8</v>
      </c>
      <c r="G20" s="19">
        <v>101180.8</v>
      </c>
    </row>
    <row r="21" spans="1:7" ht="15.75" x14ac:dyDescent="0.25">
      <c r="A21" s="27" t="s">
        <v>8</v>
      </c>
      <c r="B21" s="27"/>
      <c r="C21" s="3">
        <v>85</v>
      </c>
      <c r="D21" s="19">
        <v>6889.2</v>
      </c>
      <c r="E21" s="19">
        <v>14926.6</v>
      </c>
      <c r="F21" s="19">
        <v>34446</v>
      </c>
      <c r="G21" s="19">
        <v>58558.2</v>
      </c>
    </row>
    <row r="22" spans="1:7" ht="15.75" x14ac:dyDescent="0.25">
      <c r="A22" s="27" t="s">
        <v>9</v>
      </c>
      <c r="B22" s="27"/>
      <c r="C22" s="3">
        <v>36</v>
      </c>
      <c r="D22" s="19">
        <v>0</v>
      </c>
      <c r="E22" s="19">
        <v>1158.048</v>
      </c>
      <c r="F22" s="19">
        <v>35384.800000000003</v>
      </c>
      <c r="G22" s="19">
        <v>42622.6</v>
      </c>
    </row>
    <row r="23" spans="1:7" ht="15.75" x14ac:dyDescent="0.25">
      <c r="A23" s="50" t="s">
        <v>13</v>
      </c>
      <c r="B23" s="50"/>
      <c r="C23" s="21"/>
      <c r="D23" s="23"/>
      <c r="E23" s="23"/>
      <c r="F23" s="23"/>
      <c r="G23" s="23"/>
    </row>
    <row r="24" spans="1:7" ht="15.75" x14ac:dyDescent="0.25">
      <c r="A24" s="27" t="s">
        <v>7</v>
      </c>
      <c r="B24" s="27"/>
      <c r="C24" s="9">
        <v>49</v>
      </c>
      <c r="D24" s="19">
        <v>0</v>
      </c>
      <c r="E24" s="19">
        <v>1925.16</v>
      </c>
      <c r="F24" s="19">
        <v>20796.36</v>
      </c>
      <c r="G24" s="19">
        <v>52263.144999999997</v>
      </c>
    </row>
    <row r="25" spans="1:7" ht="15.75" x14ac:dyDescent="0.25">
      <c r="A25" s="27" t="s">
        <v>8</v>
      </c>
      <c r="B25" s="27"/>
      <c r="C25" s="9">
        <v>16</v>
      </c>
      <c r="D25" s="19">
        <v>0</v>
      </c>
      <c r="E25" s="19">
        <v>0</v>
      </c>
      <c r="F25" s="19">
        <v>5761.96</v>
      </c>
      <c r="G25" s="19">
        <v>16248.6</v>
      </c>
    </row>
    <row r="26" spans="1:7" ht="15.75" x14ac:dyDescent="0.25">
      <c r="A26" s="27" t="s">
        <v>9</v>
      </c>
      <c r="B26" s="27"/>
      <c r="C26" s="9">
        <v>33</v>
      </c>
      <c r="D26" s="19">
        <v>0</v>
      </c>
      <c r="E26" s="19">
        <v>1925.16</v>
      </c>
      <c r="F26" s="19">
        <v>15034.4</v>
      </c>
      <c r="G26" s="19">
        <v>36014.544999999998</v>
      </c>
    </row>
    <row r="27" spans="1:7" x14ac:dyDescent="0.25">
      <c r="A27" s="26" t="s">
        <v>21</v>
      </c>
      <c r="B27" s="26"/>
      <c r="C27" s="17"/>
      <c r="D27" s="23"/>
      <c r="E27" s="23"/>
      <c r="F27" s="23"/>
      <c r="G27" s="23"/>
    </row>
    <row r="28" spans="1:7" ht="15.75" x14ac:dyDescent="0.25">
      <c r="A28" s="27" t="s">
        <v>7</v>
      </c>
      <c r="B28" s="27"/>
      <c r="C28" s="24">
        <f>C24+C20+C16+C12+C8</f>
        <v>328</v>
      </c>
      <c r="D28" s="19">
        <v>24399.213319999999</v>
      </c>
      <c r="E28" s="19">
        <v>36637.903129999999</v>
      </c>
      <c r="F28" s="19">
        <v>189152.38435000001</v>
      </c>
      <c r="G28" s="19">
        <v>294407.52770999999</v>
      </c>
    </row>
    <row r="29" spans="1:7" ht="15.75" x14ac:dyDescent="0.25">
      <c r="A29" s="27" t="s">
        <v>8</v>
      </c>
      <c r="B29" s="27"/>
      <c r="C29" s="24">
        <f t="shared" ref="C29:C30" si="0">C25+C21+C17+C13+C9</f>
        <v>206</v>
      </c>
      <c r="D29" s="19">
        <v>24399.213319999999</v>
      </c>
      <c r="E29" s="19">
        <v>30977.445540000001</v>
      </c>
      <c r="F29" s="19">
        <v>81064.657760000002</v>
      </c>
      <c r="G29" s="19">
        <v>146306.02108999999</v>
      </c>
    </row>
    <row r="30" spans="1:7" ht="15.75" x14ac:dyDescent="0.25">
      <c r="A30" s="27" t="s">
        <v>9</v>
      </c>
      <c r="B30" s="27"/>
      <c r="C30" s="24">
        <f t="shared" si="0"/>
        <v>122</v>
      </c>
      <c r="D30" s="19">
        <v>0</v>
      </c>
      <c r="E30" s="19">
        <v>5660.45759</v>
      </c>
      <c r="F30" s="19">
        <v>108087.72659000001</v>
      </c>
      <c r="G30" s="19">
        <v>148101.50662</v>
      </c>
    </row>
  </sheetData>
  <mergeCells count="32">
    <mergeCell ref="A9:B9"/>
    <mergeCell ref="A1:B5"/>
    <mergeCell ref="C1:C5"/>
    <mergeCell ref="A6:B6"/>
    <mergeCell ref="A7:B7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8:B28"/>
    <mergeCell ref="A29:B29"/>
    <mergeCell ref="A30:B30"/>
    <mergeCell ref="A22:B22"/>
    <mergeCell ref="A23:B23"/>
    <mergeCell ref="A24:B24"/>
    <mergeCell ref="A25:B25"/>
    <mergeCell ref="A26:B26"/>
    <mergeCell ref="A27:B27"/>
    <mergeCell ref="D1:G1"/>
    <mergeCell ref="D2:D5"/>
    <mergeCell ref="E2:E5"/>
    <mergeCell ref="F2:F5"/>
    <mergeCell ref="G2:G5"/>
  </mergeCells>
  <pageMargins left="0.25" right="0.25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date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2018-04-23T07:38:36Z</dcterms:modified>
</cp:coreProperties>
</file>